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20-2021 пред.  тари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<sst xmlns="http://schemas.openxmlformats.org/spreadsheetml/2006/main" count="682" uniqueCount="367">
  <si>
    <t>экзамены</t>
  </si>
  <si>
    <t>консультации</t>
  </si>
  <si>
    <t>Столбец1</t>
  </si>
  <si>
    <t>Преподаватель</t>
  </si>
  <si>
    <t>бюджет</t>
  </si>
  <si>
    <t>внебюджет</t>
  </si>
  <si>
    <t>бюджет в ставках</t>
  </si>
  <si>
    <t>ПРИЛОЖЕНИЕ</t>
  </si>
  <si>
    <t>всего часов</t>
  </si>
  <si>
    <t>всего часов в ставках</t>
  </si>
  <si>
    <t>внебюджет в ставках</t>
  </si>
  <si>
    <t>Станционная</t>
  </si>
  <si>
    <t>Подпись</t>
  </si>
  <si>
    <t>ПО в часах</t>
  </si>
  <si>
    <t>ПО в ставках</t>
  </si>
  <si>
    <t>к приказу №27/ОД от 06.04.2020</t>
  </si>
  <si>
    <t xml:space="preserve">Предварительный тарификационный список  по распределению   учебной нагрузки преподавателей  ГАПОУ  ТО "Тюменский колледж транспортных технологий и сервиса"                                                            на 2020-2021 учебный год  </t>
  </si>
  <si>
    <t>СС-1-20м</t>
  </si>
  <si>
    <t>ЭС-1-20м</t>
  </si>
  <si>
    <t>СДВу-1-20м</t>
  </si>
  <si>
    <t>ЭСЭ-1-20м</t>
  </si>
  <si>
    <t>ОТТ-1-20м</t>
  </si>
  <si>
    <t>ОТТ-2-20м</t>
  </si>
  <si>
    <t>ОП-2-20м</t>
  </si>
  <si>
    <t>ОПУ-2-20м</t>
  </si>
  <si>
    <t>МСМ-1-20м</t>
  </si>
  <si>
    <t>ЭЭ-1-20м</t>
  </si>
  <si>
    <t>ЭЭ-2-20мд</t>
  </si>
  <si>
    <t>ЭЭС-1-20м</t>
  </si>
  <si>
    <t>ПС-1-20м</t>
  </si>
  <si>
    <t>ПС-2-20мд</t>
  </si>
  <si>
    <t>ССТ 19-1Т</t>
  </si>
  <si>
    <t>СВ 19-1у</t>
  </si>
  <si>
    <t>СВ 19-2уд</t>
  </si>
  <si>
    <t>СВ 19-1Т</t>
  </si>
  <si>
    <t>СМ 19-1</t>
  </si>
  <si>
    <t>СМ 19-1Т</t>
  </si>
  <si>
    <t>ССМС 18-1</t>
  </si>
  <si>
    <t>СВ 18-1у</t>
  </si>
  <si>
    <t>СВ 18-1т, СВ 18-2Т</t>
  </si>
  <si>
    <t>СМ 18-1</t>
  </si>
  <si>
    <t>СМ 18-1Т</t>
  </si>
  <si>
    <t>ССТ 17-1</t>
  </si>
  <si>
    <t>СВ 17-1</t>
  </si>
  <si>
    <t>СМ 17-1</t>
  </si>
  <si>
    <t>РЭС 19-1Т</t>
  </si>
  <si>
    <t>ОТТ 19-1</t>
  </si>
  <si>
    <t>ОПУТ 19-1</t>
  </si>
  <si>
    <t>ОПУТ 19-1Т</t>
  </si>
  <si>
    <t>М 19-1Т</t>
  </si>
  <si>
    <t>СЭМ 19-1</t>
  </si>
  <si>
    <t>СЭМ 19-2д</t>
  </si>
  <si>
    <t>ПС 19-1</t>
  </si>
  <si>
    <t>ПС 19-2д</t>
  </si>
  <si>
    <t>ОПУТ 18-1Т</t>
  </si>
  <si>
    <t>СЭМ 18-1д</t>
  </si>
  <si>
    <t>ПС 18-1</t>
  </si>
  <si>
    <t>ЭСпо-1-20м</t>
  </si>
  <si>
    <t>ССпо-1-20м</t>
  </si>
  <si>
    <t>ППпо-1-20м</t>
  </si>
  <si>
    <t>КОпо-1-20м</t>
  </si>
  <si>
    <t>СЭС-19-1</t>
  </si>
  <si>
    <t>Э-19-1</t>
  </si>
  <si>
    <t>ПП 19-1</t>
  </si>
  <si>
    <t>ПК 19-1</t>
  </si>
  <si>
    <t>КСкп-1-20м</t>
  </si>
  <si>
    <t>КСкп-2-20м</t>
  </si>
  <si>
    <t>У 19-1</t>
  </si>
  <si>
    <t>У 19-2</t>
  </si>
  <si>
    <t>Аитова Р.Т.</t>
  </si>
  <si>
    <t>ОГСЭ.03/04 Иностранный язык</t>
  </si>
  <si>
    <t>ОУД.03 Иностранный язык</t>
  </si>
  <si>
    <t>Айзятова Г.Г.</t>
  </si>
  <si>
    <t>Александров С.П.</t>
  </si>
  <si>
    <t>МДК.03.03 Оборудование для упаковки и перемещения грузов</t>
  </si>
  <si>
    <t>ОП.12 Оборудование и автоматизация производства</t>
  </si>
  <si>
    <t>МДК.01.01 Комплектование чертежей, технической документации, узлов машин, механизмов аппаратов, товарных наборов и инструмента по чертежам, спецификациям, каталогам и макетам</t>
  </si>
  <si>
    <t>Бат А.А.</t>
  </si>
  <si>
    <t>Белоконь А.В.</t>
  </si>
  <si>
    <t>ОУД.04/05 История</t>
  </si>
  <si>
    <t>ОУД.14/17 География</t>
  </si>
  <si>
    <t>Валишина Р.Г.</t>
  </si>
  <si>
    <t>ОУД.04 Математика</t>
  </si>
  <si>
    <t>ЕН.01 Математика</t>
  </si>
  <si>
    <t>Гавриленко А.Е.</t>
  </si>
  <si>
    <t>Галиардт О.В.</t>
  </si>
  <si>
    <t>МДК.01.01 Основы эксплуатации, техническое обслуживание и ремонта судового энергетического оборудования</t>
  </si>
  <si>
    <t>ОП.11 Основы дипломного проектирования</t>
  </si>
  <si>
    <t>ОП.08/13 Технология и организация судоремонта</t>
  </si>
  <si>
    <t>Галкина Г.Н.</t>
  </si>
  <si>
    <t>ОУД.09/11 Химия</t>
  </si>
  <si>
    <t>ОУД.13 Биология</t>
  </si>
  <si>
    <t>Добролюбова О.А.</t>
  </si>
  <si>
    <t>ОП.12 Технология и организация судоремонта</t>
  </si>
  <si>
    <t>Дружинин В.В.</t>
  </si>
  <si>
    <t>УД.01 Ведение в специальность</t>
  </si>
  <si>
    <t>МДК.01.03 Основы управления судном</t>
  </si>
  <si>
    <t>МДК.01.02 Управление судном и технические средства судовождения</t>
  </si>
  <si>
    <t>Игнатова Л.А.</t>
  </si>
  <si>
    <t>Истомина С.В.</t>
  </si>
  <si>
    <t>Каримова Д.М.</t>
  </si>
  <si>
    <t>Кармедов В.И.</t>
  </si>
  <si>
    <t>Климова Е.В.</t>
  </si>
  <si>
    <t>Княжев А.А.</t>
  </si>
  <si>
    <t>ОП.02/03 Электротехника и электроника</t>
  </si>
  <si>
    <t>Коршунов Р.В.</t>
  </si>
  <si>
    <t>ОП.06/10 Теория и устройство судна</t>
  </si>
  <si>
    <t>Константинова Е.В.</t>
  </si>
  <si>
    <t>Кудашова И.В.</t>
  </si>
  <si>
    <t>Кукушкина Л.Л.</t>
  </si>
  <si>
    <t>Лембик Е.Н.</t>
  </si>
  <si>
    <t>Мишуренко М.В.</t>
  </si>
  <si>
    <t>Карлыханова Г.Г.</t>
  </si>
  <si>
    <t>Мишукова Е.Я.</t>
  </si>
  <si>
    <t>Муржинова Е.М.</t>
  </si>
  <si>
    <t>Молоков А.Ю.</t>
  </si>
  <si>
    <t>Науманова С.Ж.</t>
  </si>
  <si>
    <t>Надеина Е.В.</t>
  </si>
  <si>
    <t>Новожилова Н.С.</t>
  </si>
  <si>
    <t>Оленников Д.В.</t>
  </si>
  <si>
    <t>Пиягина Е.А.</t>
  </si>
  <si>
    <t>Перевощиков И.Г.</t>
  </si>
  <si>
    <t>Семенихина М.Н.</t>
  </si>
  <si>
    <t>Семенова Н.А.</t>
  </si>
  <si>
    <t>ОУД.07/09 Информатика</t>
  </si>
  <si>
    <t>ЕН.02 Информатика</t>
  </si>
  <si>
    <t>ОП.13 Информационные технологии в профессиональной деятельности</t>
  </si>
  <si>
    <t>Радченко Л.П.</t>
  </si>
  <si>
    <t>Сушкова Т.М.</t>
  </si>
  <si>
    <t>Стафеева Е.И.</t>
  </si>
  <si>
    <t>Селетков М.А.</t>
  </si>
  <si>
    <t>Телина О.П.</t>
  </si>
  <si>
    <t>Титова Д.А.</t>
  </si>
  <si>
    <t>Туйчина Т.В.</t>
  </si>
  <si>
    <t>Ушакова Т.В.</t>
  </si>
  <si>
    <t>Фархутдинова Д.Р.</t>
  </si>
  <si>
    <t>Филипенко О.В.</t>
  </si>
  <si>
    <t>Царев А.С.</t>
  </si>
  <si>
    <t>Комольцева И.Л.</t>
  </si>
  <si>
    <t>Цинн Н.В.</t>
  </si>
  <si>
    <t>Черкашина Р.М.</t>
  </si>
  <si>
    <t>Черепанова Л.Ф.</t>
  </si>
  <si>
    <t xml:space="preserve"> </t>
  </si>
  <si>
    <t>ОГСЭ.01 Основы философии</t>
  </si>
  <si>
    <t>ОГСЭ.02 История</t>
  </si>
  <si>
    <t>ОП.02 Механика</t>
  </si>
  <si>
    <t>ОП.08 Материаловедение и технология общеслесарных работ</t>
  </si>
  <si>
    <t>МДК.02.01 Безопасность жизнедеятельности на судне и транспортная безопасность</t>
  </si>
  <si>
    <t>МДК.02.01 Безопасность жизнедеятельности на судне и транспортная безопасность (медицина)</t>
  </si>
  <si>
    <t>МДК.05.01 Несение ходовых и стояночных вахт</t>
  </si>
  <si>
    <t>ОГСЭ.03 Психология общения</t>
  </si>
  <si>
    <t>Акобян Т.М.</t>
  </si>
  <si>
    <t>ОП.16 Основы предпринимательской деятельности («Расширяем горизонты. ProfiLUM»)</t>
  </si>
  <si>
    <t>МДК,01.01 Навигация, навигационная гидрометеорология и лоция</t>
  </si>
  <si>
    <t>МДК.01.03 Судовые энергетические установки и электрооборудование судов</t>
  </si>
  <si>
    <t>Квалификационный экзамен</t>
  </si>
  <si>
    <t>ОГСЭ.04/05 Физическая культура</t>
  </si>
  <si>
    <t>ОП.15 Охрана труда</t>
  </si>
  <si>
    <t>МДК.04.02/05.02 Выполнение судовых работ</t>
  </si>
  <si>
    <t>МДК.04.03/05.03 Организация службы на судах</t>
  </si>
  <si>
    <t>ОП.04 Материаловедение</t>
  </si>
  <si>
    <t>МДК.01.02 Основы эксплуатации и технического обслуживания электрооборудования судов</t>
  </si>
  <si>
    <t>ЕН.03 Экологические основы природопользования</t>
  </si>
  <si>
    <t>ОП.06/08/10 Безопасность жизнедеятельности</t>
  </si>
  <si>
    <t>МДК.01.01 Технологическая подготовка производства в судостроении</t>
  </si>
  <si>
    <t>Экзамен квалификационный</t>
  </si>
  <si>
    <t>МДК.02.01 Конструкторская подготовка производства в судостроительной организации</t>
  </si>
  <si>
    <t>ОУД.06 Физическая культура</t>
  </si>
  <si>
    <t>ОУД.08 Астрономия</t>
  </si>
  <si>
    <t>ОУД.12 Обществознание (включая экономику и право)</t>
  </si>
  <si>
    <t>УД.01 Поведение на рынке труда</t>
  </si>
  <si>
    <t>ФК.00 Физическая культура</t>
  </si>
  <si>
    <t>25+2</t>
  </si>
  <si>
    <t>ОГСЭ.04 Физическая культура</t>
  </si>
  <si>
    <t>ОП.05 Метрология и стандартизация</t>
  </si>
  <si>
    <t>ОП.07 Техническая термодинамика и теплопередача</t>
  </si>
  <si>
    <t>ОП.04/10 Правовые основы профессиональной деятельности</t>
  </si>
  <si>
    <t>ОП.14 Экономика отрасли</t>
  </si>
  <si>
    <t>ОП.16 Гидрология и судоходная обстановка районов плавания</t>
  </si>
  <si>
    <t>МДК.03.01 Основы управления структурным подразделением</t>
  </si>
  <si>
    <t>МДК.03.01 Основы управления подразделением организации</t>
  </si>
  <si>
    <t>ОП.09 Экономика организации</t>
  </si>
  <si>
    <t>ОП.09 Основы дипломного проектррвания</t>
  </si>
  <si>
    <t>МДК.01.01 Основы технической эксплуатации и обслуживания оборудования радиосвязи и средств электрорадионавигации судов</t>
  </si>
  <si>
    <t>Экзамен квалификационый</t>
  </si>
  <si>
    <t>МДК.02.01 Технология ремонтного обслуживания оборудования радиосвязи и средств электрорадионавигации судов</t>
  </si>
  <si>
    <t>МДК.03.01 Технология монтажа и инсталляции оборудования радиосвязи и средств электрорадионавигации судов</t>
  </si>
  <si>
    <t>ОП.11 Теория, устройство и борьба за живучесть судна</t>
  </si>
  <si>
    <t>МДК.01.01 Технология монтажа, ремонта и технического обслуживания судовых энергетических установок, средств автоматики и судовых машин и механизмов</t>
  </si>
  <si>
    <t>УД.02 Рисование и лепка</t>
  </si>
  <si>
    <t>ОП.01 Основы микробиологии, гигиены труда и производственной санитарии</t>
  </si>
  <si>
    <t>ОП.02 Основы физиологии и гигиены питания</t>
  </si>
  <si>
    <t>ОУД.01 Русский язык</t>
  </si>
  <si>
    <t>ОУД.02 Литература</t>
  </si>
  <si>
    <t>Ковалева И.</t>
  </si>
  <si>
    <t>МДК.03.01 Технология приготовления кулинарных блюд</t>
  </si>
  <si>
    <t>МДК.04.01 Технология выпечки хлеба и хлебобулочных изделий</t>
  </si>
  <si>
    <t>МДК.02.01 Техническая эксплуатация и ремонт перегрузочных машин</t>
  </si>
  <si>
    <t>ОП.02 Основы технической механики</t>
  </si>
  <si>
    <t>ОУД.05 История</t>
  </si>
  <si>
    <t>ОП.04 Транспортная система России</t>
  </si>
  <si>
    <t>ОП.09 Основы судовождения</t>
  </si>
  <si>
    <t>ОП.12 Электрические машины</t>
  </si>
  <si>
    <t>МДК.01.01 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</si>
  <si>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МДК 01.02 Судовые электроприводы</t>
  </si>
  <si>
    <t>ОП.04 Основы культуры профессионального общения</t>
  </si>
  <si>
    <t>ОП.05 Организация службы на судне</t>
  </si>
  <si>
    <t>ОП.08/13 Информационные технологии в профессиональной деятельности</t>
  </si>
  <si>
    <t>МДК.05.01 Борьба за живучесть судна, спасение и выживание на воде</t>
  </si>
  <si>
    <t>ОУД.15 Экология</t>
  </si>
  <si>
    <t>ОГСЭ.06 Деловая культура и психология общения</t>
  </si>
  <si>
    <t>ОП.06 Правовое обеспечение профессиональной деятельности</t>
  </si>
  <si>
    <t>ОП. 03 Экономические и правовые основы профессиональной деятельности</t>
  </si>
  <si>
    <t>ОП.15 Маркетинг</t>
  </si>
  <si>
    <t>ОП.12 Основы дипломного проектирования</t>
  </si>
  <si>
    <t>ОП.13 Управление персоналом</t>
  </si>
  <si>
    <t>ОП.11 Экологические основы природопользования и охрана окружающей среды</t>
  </si>
  <si>
    <t>ОП.03 Общая физическая подготовка</t>
  </si>
  <si>
    <t>ОП.05 Охрана труда, электробезопасность, промышленная безопасность</t>
  </si>
  <si>
    <t>ОП.07 Пожарная безопасность</t>
  </si>
  <si>
    <t>ОП.08 Организация рабочего места</t>
  </si>
  <si>
    <t>ОП.06 Охрана окружающей среды</t>
  </si>
  <si>
    <t>ОП.09 Материаловедение</t>
  </si>
  <si>
    <t>МДК.02.01 Технология сборки изделий из пластмасс</t>
  </si>
  <si>
    <t>МДК.03.01 Техническая характеристика пакуемых грузов</t>
  </si>
  <si>
    <t>МДК.03.02 Технология упаковки грузов</t>
  </si>
  <si>
    <t>МДК.03.04 Учет упакованной продукции и ведение установочной документации</t>
  </si>
  <si>
    <t>ОП.02 Общая физическая подготовка</t>
  </si>
  <si>
    <t>ОП.04 Основы трудового законодательства</t>
  </si>
  <si>
    <t>ОП.05 Чтение чертежей</t>
  </si>
  <si>
    <t>ОП.06 Основы материаловедения и технологии материалов</t>
  </si>
  <si>
    <t>ОП.10 Общеслесарные работы</t>
  </si>
  <si>
    <t>ОП.11 Такелажные работы</t>
  </si>
  <si>
    <t>ОП.05 Чтение чертежей, допуски и посадки</t>
  </si>
  <si>
    <t>ОВЗ в часах</t>
  </si>
  <si>
    <t>ОВЗ в ставках</t>
  </si>
  <si>
    <t>ОП.01 Профессиональная адаптация на рабочем месте и социально-бытовая адаптация</t>
  </si>
  <si>
    <t>ОП.13 Общие основы технологии металлообработки и работ на металлорежущих станках</t>
  </si>
  <si>
    <t>МДК.01.02 Учет по комплектованию и оформлению документации</t>
  </si>
  <si>
    <t>ВАКАНСИЯ</t>
  </si>
  <si>
    <t>ОП.11 Допуски, посадки и технические измерения</t>
  </si>
  <si>
    <t>Квалилификационый экзамен</t>
  </si>
  <si>
    <t>ОП.04 Основы трудового законодательства и предпринимательской деятельности</t>
  </si>
  <si>
    <t>ОП.06 Материаловедение</t>
  </si>
  <si>
    <t>МДК.01.01 Слесарная обработка металла</t>
  </si>
  <si>
    <t>МДК.01.02 Технология слесарно сборочных работ</t>
  </si>
  <si>
    <t>ОП.11 Оборудование сварочного производства</t>
  </si>
  <si>
    <t>ОП.12 Подготовка металла к сварке</t>
  </si>
  <si>
    <t>МДК.01.01 Оборудование, техника и технология сварочных работ</t>
  </si>
  <si>
    <t>МДК.01.02 Дефекты и способы испытания сварных швов</t>
  </si>
  <si>
    <t>ОП.02 Экономика отрасли предприятия</t>
  </si>
  <si>
    <t>ОП.06 Санитария и гигиена</t>
  </si>
  <si>
    <t>ОП.07 Охрана труда</t>
  </si>
  <si>
    <t>ОП.08 Технологическое оборудование</t>
  </si>
  <si>
    <t>ОП,12 Профессиональная этика и психология</t>
  </si>
  <si>
    <t>Дяченко В.</t>
  </si>
  <si>
    <t>МДК.02.01 Организация обслуживания посетителей</t>
  </si>
  <si>
    <t>МДК.02.02 Кулинарная характеристика блюд</t>
  </si>
  <si>
    <t>МДК.03.01 Технология приготовления хлебобулочных изделий</t>
  </si>
  <si>
    <t>МДК.03.02 Технология приготовления основных мучных кондитерских изделий</t>
  </si>
  <si>
    <t>МДК.03.01 Технология приготовления отделочных полуфабрикатов</t>
  </si>
  <si>
    <t>МДК.03.02 Технология приготовления мучных кондитерских изделий</t>
  </si>
  <si>
    <t>МДК.03.03 Технология приготовления изделий пониженной калорийностью</t>
  </si>
  <si>
    <t>УД.01 История Тюменского края</t>
  </si>
  <si>
    <t>УД.01 Индивидуальное проектирование</t>
  </si>
  <si>
    <t>ОП.01 Основы электротехники</t>
  </si>
  <si>
    <t>ОП.04 Основы материаловедениея и технология обзеслесарных работ</t>
  </si>
  <si>
    <t>ОП.06 Основы судостроения</t>
  </si>
  <si>
    <t>МДК.05.01 Технологические процессы ремонта корпусов судов, судовых механизмов, устройств и систем</t>
  </si>
  <si>
    <t>ОУД.06/07 Основы безопасности жизнедеятельности</t>
  </si>
  <si>
    <t>ОУД.09/10 Физика</t>
  </si>
  <si>
    <t>ИТОГО:</t>
  </si>
  <si>
    <t>ОП.01 Инженерная графика</t>
  </si>
  <si>
    <t>УД.01 Введение в специальность</t>
  </si>
  <si>
    <t>МДК.04.01 Устройство и эксрлуатация судовых механизмов, узлов и агрегатов</t>
  </si>
  <si>
    <t>ОП.03 Основы метрологии и стандартизации</t>
  </si>
  <si>
    <t>ОП.04 Основы материаловедения</t>
  </si>
  <si>
    <t>МДК.01.01 Устройство перегрузочных машин</t>
  </si>
  <si>
    <t xml:space="preserve">МДК.01.02 Технология и организация перегрузочных работ </t>
  </si>
  <si>
    <t>МДК.03.01 Технология и организация перевозочного и перегрузочного процесса</t>
  </si>
  <si>
    <t>Руководство ВКР</t>
  </si>
  <si>
    <t>МДК.04.01 Выполнение работ по профессии 25308 Оператор диспетчерской (производственно-диспетчерской) службы</t>
  </si>
  <si>
    <t>ОП.05 Технические средства по видам транспорта</t>
  </si>
  <si>
    <t>ОП.06 Общее устройство судов</t>
  </si>
  <si>
    <t>МДК.04.01 Теоретическое обучение по профессии 18470 Слесарь-монтажник судовой</t>
  </si>
  <si>
    <t>МДК.04.02 Технология общеслесарных работ</t>
  </si>
  <si>
    <t>ОП.11/15 Охрана труда</t>
  </si>
  <si>
    <t>МДК.01.01 Основы товароведения пищевых продуктов</t>
  </si>
  <si>
    <t>МДК.01.02 Основы калькуляции и  учета</t>
  </si>
  <si>
    <t>МДК.02.01 Оборудование и инвентарь камбуза и провизионных помещений</t>
  </si>
  <si>
    <t>МДК.01.02 Технология приготовления основных мучных кондитерских изделий</t>
  </si>
  <si>
    <t>ОП.05 Основы физиологии питания и микробиологии</t>
  </si>
  <si>
    <t>ОП.14 Основы товароведения продовольственных товаров</t>
  </si>
  <si>
    <t>МДК.01.01 Технология приготовления кулинарных блюд</t>
  </si>
  <si>
    <t>МДК.01.02 Технология приготовления хлебобулочных изделий</t>
  </si>
  <si>
    <t>ОБЩИЙ ИТОГ:</t>
  </si>
  <si>
    <t>СВ 18-1Тз</t>
  </si>
  <si>
    <t>СВ 18-2Тзд</t>
  </si>
  <si>
    <t>СМ 18-1Тзд</t>
  </si>
  <si>
    <t>СВ 17-1Тз</t>
  </si>
  <si>
    <t>СВ 17-2Тзд</t>
  </si>
  <si>
    <t>СМ 17-1Тзд</t>
  </si>
  <si>
    <t>СМ 17-2Тзд</t>
  </si>
  <si>
    <t xml:space="preserve">Домашние К/Р </t>
  </si>
  <si>
    <t>МДК.01.03 Судовое энергетическое оборудование и элек-трооборудование судов</t>
  </si>
  <si>
    <t>Курсовое проектирование</t>
  </si>
  <si>
    <t>Проверка домашник К/Р</t>
  </si>
  <si>
    <t>Проверка домашних К/Р</t>
  </si>
  <si>
    <t>Проверка домашних КР</t>
  </si>
  <si>
    <t>МДК.03.01 Технология перевозки грузов</t>
  </si>
  <si>
    <t>Проверка домашник КР</t>
  </si>
  <si>
    <t>Автоматизация производства</t>
  </si>
  <si>
    <t>Экзамены</t>
  </si>
  <si>
    <t>ОП.12 Технология перевозки грузов</t>
  </si>
  <si>
    <t>ОП.03 Электротезника и электроника</t>
  </si>
  <si>
    <t>ОП.04 Вычислительная техника</t>
  </si>
  <si>
    <t>ОП.12 Военно-морская подготовка экипажей гражданских судов</t>
  </si>
  <si>
    <t>МДК.01.01 Технология перевозочного процесса (по видам транспорта)</t>
  </si>
  <si>
    <t>МДК.01.02 Информационно еобеспечение перевозочного процесса (по видам ранспорта)</t>
  </si>
  <si>
    <t>МДК.01.03 автоматизированные системы управления на транспорте(по видам транспорта)</t>
  </si>
  <si>
    <t>МДК.01.04 Организация работы флота</t>
  </si>
  <si>
    <t>МДК.02.01 Организация движения (по видам транспорта)</t>
  </si>
  <si>
    <t>МДК.02.02 Организация пассажирских перевозок и обслуживание пассажиров ( по видам транспорта)</t>
  </si>
  <si>
    <t>ОП.03 Метрология, стандартизация, сертификация</t>
  </si>
  <si>
    <t>МДК.02.01 Проектирование судовых энергетических установок и судовых машин и механизмов</t>
  </si>
  <si>
    <t>МДК.02.02 Проектирование технологических процессов, разработка технической документации и внедрение ее в производство</t>
  </si>
  <si>
    <t>Сд-2-20мд</t>
  </si>
  <si>
    <t>Руководство ВКР ГИА</t>
  </si>
  <si>
    <t>МДК.03.01 Транспортно-экспедиционная деятельность (по видам транспорта)</t>
  </si>
  <si>
    <t xml:space="preserve">МДК.03.02 Обеспечение грузов на особых условиях </t>
  </si>
  <si>
    <t>МДК.03.03 Перевозка грузов на особых условиях</t>
  </si>
  <si>
    <t>Квалификационный экзамен ПП.03</t>
  </si>
  <si>
    <t>МДК.01.01 Основы эксплуатации, техническое обслуживание и ремонт судового энергетического оборудования</t>
  </si>
  <si>
    <t>МДК.06.01 Технология электрогазосварочных работ.</t>
  </si>
  <si>
    <t>МДК.03.02 Организация пассажирских перевозок</t>
  </si>
  <si>
    <t>ОП.13 Транспортное право</t>
  </si>
  <si>
    <t>ОП.13 Технология и организация судоремонта</t>
  </si>
  <si>
    <t>ОП.09 Автоматизация производства</t>
  </si>
  <si>
    <t>ОП.08 Основы автоматизации технологических процессов</t>
  </si>
  <si>
    <t>Руков. ВКР</t>
  </si>
  <si>
    <t>Рецензирование</t>
  </si>
  <si>
    <t>Оплата председателю</t>
  </si>
  <si>
    <t>Оплата членам комиссии</t>
  </si>
  <si>
    <t>ОП.10 Техническое черчение</t>
  </si>
  <si>
    <t>ОП 08. Основы электротехники (Русаков)</t>
  </si>
  <si>
    <t>МДК.03.01 Оборудование, техника и технология электродуговой сварки и резки металла</t>
  </si>
  <si>
    <t>МДК.03.02 Дефекты и способы испытания сварных швов</t>
  </si>
  <si>
    <t>МДК.02.02 Устройство, ремонт и правила эксплуатации вспомогательных судовых механизмов и устройств</t>
  </si>
  <si>
    <t>МДК.02.01 Назначение, устройство, принцип действия основных сборочных единиц и деталей судовых силовых установок</t>
  </si>
  <si>
    <t>ОП.12 Основные технологические операции обработки древесины</t>
  </si>
  <si>
    <t>ОП.13 Отделка столярных изделий</t>
  </si>
  <si>
    <t>МДК.02.01 Ремонт корпуса судна</t>
  </si>
  <si>
    <t>МДК.03.01 Столярно-ионтажные работы</t>
  </si>
  <si>
    <t>МДК.03.02 Столярное оборудование и инструменты</t>
  </si>
  <si>
    <t>ОП.13 Торговые вычисления и расчеты</t>
  </si>
  <si>
    <t>МДК.03.01 Технология приготовления хлебобулочных изделий ЛПЗ</t>
  </si>
  <si>
    <t>МДК.03.02 Технология приготовления основных мучных кондитерских изделий ЛПЗ</t>
  </si>
  <si>
    <t>МДК.03.01 Технология пригоовления отделочных полуфабрикатов ЛПЗ</t>
  </si>
  <si>
    <t>МДК.03.02 Технология приготовления мучных кондитерских изделий ЛПЗ</t>
  </si>
  <si>
    <t>МДК.03.03 Технология приготовления изделий пониженной калорийности ЛПЗ</t>
  </si>
  <si>
    <t>МДК.01.01 Технология приготовления кулинарных блюд ЛПЗ</t>
  </si>
  <si>
    <t>МДК.01.03 Основы калькуляции и учета</t>
  </si>
  <si>
    <t>МДК.01.01 Технология приготовления хлебобулочных изделий</t>
  </si>
  <si>
    <t>МДК.01.01 Технология приготовления хлебобулочных изделий ЛПЗ</t>
  </si>
  <si>
    <t>МДК.02.01 Технология приготовления основных мучных кондитерских изделий</t>
  </si>
  <si>
    <t>ОГСЭ.05 Основы исследовательской деятельности</t>
  </si>
  <si>
    <t>СДу-1-20М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</si>
</sst>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8"/>
      <color indexed="8"/>
      <name val="Tahoma"/>
      <family val="2"/>
    </font>
    <font>
      <sz val="12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i/>
      <sz val="9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DashDot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Dash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ed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Dashed"/>
      <right style="thin">
        <color indexed="8"/>
      </right>
      <top style="thin">
        <color indexed="8"/>
      </top>
      <bottom style="thin">
        <color indexed="8"/>
      </bottom>
    </border>
    <border>
      <left style="mediumDashed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13" borderId="10" xfId="0" applyFont="1" applyFill="1" applyBorder="1" applyAlignment="1">
      <alignment horizontal="center" textRotation="90"/>
    </xf>
    <xf numFmtId="0" fontId="0" fillId="13" borderId="10" xfId="0" applyFont="1" applyFill="1" applyBorder="1" applyAlignment="1">
      <alignment horizontal="center" shrinkToFit="1"/>
    </xf>
    <xf numFmtId="0" fontId="0" fillId="13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/>
    </xf>
    <xf numFmtId="0" fontId="14" fillId="34" borderId="11" xfId="0" applyFont="1" applyFill="1" applyBorder="1" applyAlignment="1">
      <alignment wrapText="1" shrinkToFit="1"/>
    </xf>
    <xf numFmtId="0" fontId="14" fillId="33" borderId="11" xfId="0" applyFont="1" applyFill="1" applyBorder="1" applyAlignment="1">
      <alignment wrapText="1" shrinkToFit="1"/>
    </xf>
    <xf numFmtId="0" fontId="14" fillId="33" borderId="13" xfId="0" applyFont="1" applyFill="1" applyBorder="1" applyAlignment="1">
      <alignment wrapText="1" shrinkToFit="1"/>
    </xf>
    <xf numFmtId="0" fontId="14" fillId="33" borderId="14" xfId="0" applyFont="1" applyFill="1" applyBorder="1" applyAlignment="1">
      <alignment wrapText="1" shrinkToFit="1"/>
    </xf>
    <xf numFmtId="0" fontId="14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 shrinkToFit="1"/>
    </xf>
    <xf numFmtId="0" fontId="14" fillId="33" borderId="16" xfId="0" applyFont="1" applyFill="1" applyBorder="1" applyAlignment="1">
      <alignment wrapText="1" shrinkToFit="1"/>
    </xf>
    <xf numFmtId="0" fontId="14" fillId="35" borderId="13" xfId="0" applyFont="1" applyFill="1" applyBorder="1" applyAlignment="1">
      <alignment wrapText="1" shrinkToFit="1"/>
    </xf>
    <xf numFmtId="0" fontId="12" fillId="0" borderId="13" xfId="0" applyFont="1" applyFill="1" applyBorder="1" applyAlignment="1">
      <alignment/>
    </xf>
    <xf numFmtId="0" fontId="14" fillId="33" borderId="17" xfId="0" applyFont="1" applyFill="1" applyBorder="1" applyAlignment="1">
      <alignment wrapText="1" shrinkToFit="1"/>
    </xf>
    <xf numFmtId="0" fontId="14" fillId="33" borderId="13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77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wrapText="1" shrinkToFi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right" textRotation="90"/>
    </xf>
    <xf numFmtId="0" fontId="10" fillId="0" borderId="19" xfId="0" applyFont="1" applyFill="1" applyBorder="1" applyAlignment="1">
      <alignment horizontal="right" textRotation="90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 shrinkToFit="1"/>
    </xf>
    <xf numFmtId="0" fontId="6" fillId="0" borderId="12" xfId="0" applyFont="1" applyFill="1" applyBorder="1" applyAlignment="1">
      <alignment horizontal="center" wrapText="1" shrinkToFit="1"/>
    </xf>
    <xf numFmtId="0" fontId="6" fillId="0" borderId="20" xfId="0" applyFont="1" applyFill="1" applyBorder="1" applyAlignment="1">
      <alignment horizontal="center" wrapText="1" shrinkToFit="1"/>
    </xf>
    <xf numFmtId="0" fontId="0" fillId="0" borderId="12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0" fontId="9" fillId="0" borderId="12" xfId="0" applyFont="1" applyFill="1" applyBorder="1" applyAlignment="1">
      <alignment horizontal="center" wrapText="1" shrinkToFit="1"/>
    </xf>
    <xf numFmtId="0" fontId="6" fillId="0" borderId="24" xfId="0" applyFont="1" applyFill="1" applyBorder="1" applyAlignment="1">
      <alignment horizontal="center" wrapText="1" shrinkToFit="1"/>
    </xf>
    <xf numFmtId="0" fontId="6" fillId="0" borderId="25" xfId="0" applyFont="1" applyFill="1" applyBorder="1" applyAlignment="1">
      <alignment horizontal="center" wrapText="1" shrinkToFit="1"/>
    </xf>
    <xf numFmtId="0" fontId="0" fillId="0" borderId="24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7" fontId="10" fillId="13" borderId="10" xfId="0" applyNumberFormat="1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0" fillId="13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textRotation="90" wrapText="1"/>
    </xf>
    <xf numFmtId="0" fontId="0" fillId="38" borderId="10" xfId="0" applyFont="1" applyFill="1" applyBorder="1" applyAlignment="1">
      <alignment horizontal="center"/>
    </xf>
    <xf numFmtId="177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11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shrinkToFit="1"/>
    </xf>
    <xf numFmtId="0" fontId="0" fillId="6" borderId="10" xfId="0" applyFont="1" applyFill="1" applyBorder="1" applyAlignment="1">
      <alignment/>
    </xf>
    <xf numFmtId="0" fontId="0" fillId="37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textRotation="90" wrapText="1"/>
    </xf>
    <xf numFmtId="0" fontId="0" fillId="37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 shrinkToFit="1"/>
    </xf>
    <xf numFmtId="0" fontId="2" fillId="37" borderId="12" xfId="53" applyNumberFormat="1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>
      <alignment horizontal="center" wrapText="1" shrinkToFit="1"/>
    </xf>
    <xf numFmtId="0" fontId="9" fillId="37" borderId="12" xfId="0" applyFont="1" applyFill="1" applyBorder="1" applyAlignment="1">
      <alignment horizontal="center" wrapText="1" shrinkToFit="1"/>
    </xf>
    <xf numFmtId="0" fontId="6" fillId="37" borderId="24" xfId="0" applyFont="1" applyFill="1" applyBorder="1" applyAlignment="1">
      <alignment horizontal="center" wrapText="1" shrinkToFit="1"/>
    </xf>
    <xf numFmtId="0" fontId="11" fillId="37" borderId="0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shrinkToFit="1"/>
    </xf>
    <xf numFmtId="0" fontId="0" fillId="37" borderId="19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0" fillId="13" borderId="18" xfId="0" applyFont="1" applyFill="1" applyBorder="1" applyAlignment="1">
      <alignment/>
    </xf>
    <xf numFmtId="0" fontId="0" fillId="13" borderId="18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wrapText="1" shrinkToFit="1"/>
    </xf>
    <xf numFmtId="0" fontId="0" fillId="37" borderId="10" xfId="0" applyFont="1" applyFill="1" applyBorder="1" applyAlignment="1">
      <alignment horizontal="center" shrinkToFit="1"/>
    </xf>
    <xf numFmtId="0" fontId="2" fillId="37" borderId="10" xfId="0" applyFont="1" applyFill="1" applyBorder="1" applyAlignment="1">
      <alignment horizontal="center" wrapText="1" shrinkToFit="1"/>
    </xf>
    <xf numFmtId="0" fontId="0" fillId="37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wrapText="1" shrinkToFit="1"/>
    </xf>
    <xf numFmtId="0" fontId="8" fillId="37" borderId="10" xfId="0" applyFont="1" applyFill="1" applyBorder="1" applyAlignment="1">
      <alignment horizontal="center" wrapText="1" shrinkToFit="1"/>
    </xf>
    <xf numFmtId="0" fontId="9" fillId="0" borderId="10" xfId="0" applyFont="1" applyFill="1" applyBorder="1" applyAlignment="1">
      <alignment horizontal="center" wrapText="1" shrinkToFit="1"/>
    </xf>
    <xf numFmtId="0" fontId="9" fillId="37" borderId="10" xfId="0" applyFont="1" applyFill="1" applyBorder="1" applyAlignment="1">
      <alignment horizontal="center" wrapText="1" shrinkToFit="1"/>
    </xf>
    <xf numFmtId="0" fontId="9" fillId="36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wrapText="1" shrinkToFit="1"/>
    </xf>
    <xf numFmtId="0" fontId="8" fillId="36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0" fontId="9" fillId="0" borderId="12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wrapText="1" shrinkToFit="1"/>
    </xf>
    <xf numFmtId="0" fontId="8" fillId="39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" fontId="8" fillId="0" borderId="10" xfId="0" applyNumberFormat="1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shrinkToFit="1"/>
    </xf>
    <xf numFmtId="0" fontId="0" fillId="37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wrapText="1" shrinkToFit="1"/>
    </xf>
    <xf numFmtId="0" fontId="6" fillId="0" borderId="30" xfId="0" applyFont="1" applyFill="1" applyBorder="1" applyAlignment="1">
      <alignment horizontal="center" wrapText="1" shrinkToFit="1"/>
    </xf>
    <xf numFmtId="0" fontId="6" fillId="37" borderId="30" xfId="0" applyFont="1" applyFill="1" applyBorder="1" applyAlignment="1">
      <alignment horizontal="center" wrapText="1" shrinkToFit="1"/>
    </xf>
    <xf numFmtId="0" fontId="6" fillId="0" borderId="31" xfId="0" applyFont="1" applyFill="1" applyBorder="1" applyAlignment="1">
      <alignment horizontal="center" wrapText="1" shrinkToFit="1"/>
    </xf>
    <xf numFmtId="0" fontId="0" fillId="0" borderId="30" xfId="0" applyFont="1" applyFill="1" applyBorder="1" applyAlignment="1">
      <alignment horizontal="center" shrinkToFit="1"/>
    </xf>
    <xf numFmtId="0" fontId="0" fillId="0" borderId="32" xfId="0" applyFont="1" applyFill="1" applyBorder="1" applyAlignment="1">
      <alignment horizontal="center" shrinkToFit="1"/>
    </xf>
    <xf numFmtId="0" fontId="0" fillId="37" borderId="32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0" fontId="0" fillId="37" borderId="26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wrapText="1" shrinkToFit="1"/>
    </xf>
    <xf numFmtId="0" fontId="6" fillId="37" borderId="13" xfId="0" applyFont="1" applyFill="1" applyBorder="1" applyAlignment="1">
      <alignment horizontal="center" wrapText="1" shrinkToFit="1"/>
    </xf>
    <xf numFmtId="0" fontId="0" fillId="0" borderId="13" xfId="0" applyFont="1" applyFill="1" applyBorder="1" applyAlignment="1">
      <alignment horizontal="center" shrinkToFit="1"/>
    </xf>
    <xf numFmtId="0" fontId="0" fillId="37" borderId="13" xfId="0" applyFont="1" applyFill="1" applyBorder="1" applyAlignment="1">
      <alignment horizontal="center" shrinkToFit="1"/>
    </xf>
    <xf numFmtId="0" fontId="8" fillId="36" borderId="34" xfId="0" applyFont="1" applyFill="1" applyBorder="1" applyAlignment="1">
      <alignment wrapText="1" shrinkToFit="1"/>
    </xf>
    <xf numFmtId="0" fontId="15" fillId="0" borderId="10" xfId="0" applyFont="1" applyFill="1" applyBorder="1" applyAlignment="1">
      <alignment horizontal="center" shrinkToFit="1"/>
    </xf>
    <xf numFmtId="0" fontId="15" fillId="37" borderId="10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wrapText="1" shrinkToFit="1"/>
    </xf>
    <xf numFmtId="0" fontId="11" fillId="34" borderId="13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wrapText="1" shrinkToFit="1"/>
    </xf>
    <xf numFmtId="0" fontId="8" fillId="33" borderId="19" xfId="0" applyFont="1" applyFill="1" applyBorder="1" applyAlignment="1">
      <alignment wrapText="1" shrinkToFit="1"/>
    </xf>
    <xf numFmtId="0" fontId="8" fillId="0" borderId="19" xfId="0" applyFont="1" applyFill="1" applyBorder="1" applyAlignment="1">
      <alignment wrapText="1" shrinkToFit="1"/>
    </xf>
    <xf numFmtId="0" fontId="0" fillId="0" borderId="13" xfId="0" applyFill="1" applyBorder="1" applyAlignment="1">
      <alignment/>
    </xf>
    <xf numFmtId="0" fontId="9" fillId="40" borderId="12" xfId="0" applyFont="1" applyFill="1" applyBorder="1" applyAlignment="1">
      <alignment wrapText="1" shrinkToFit="1"/>
    </xf>
    <xf numFmtId="0" fontId="8" fillId="0" borderId="13" xfId="0" applyFont="1" applyFill="1" applyBorder="1" applyAlignment="1">
      <alignment wrapText="1" shrinkToFit="1"/>
    </xf>
    <xf numFmtId="0" fontId="9" fillId="0" borderId="13" xfId="0" applyFont="1" applyFill="1" applyBorder="1" applyAlignment="1">
      <alignment wrapText="1" shrinkToFit="1"/>
    </xf>
    <xf numFmtId="0" fontId="8" fillId="0" borderId="26" xfId="0" applyFont="1" applyFill="1" applyBorder="1" applyAlignment="1">
      <alignment wrapText="1" shrinkToFit="1"/>
    </xf>
    <xf numFmtId="0" fontId="15" fillId="37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37" borderId="10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40" borderId="10" xfId="0" applyFont="1" applyFill="1" applyBorder="1" applyAlignment="1">
      <alignment/>
    </xf>
    <xf numFmtId="0" fontId="15" fillId="0" borderId="18" xfId="0" applyFont="1" applyFill="1" applyBorder="1" applyAlignment="1">
      <alignment horizontal="center" shrinkToFit="1"/>
    </xf>
    <xf numFmtId="0" fontId="15" fillId="37" borderId="12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shrinkToFit="1"/>
    </xf>
    <xf numFmtId="0" fontId="15" fillId="40" borderId="10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wrapText="1" shrinkToFit="1"/>
    </xf>
    <xf numFmtId="0" fontId="9" fillId="40" borderId="10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37" borderId="10" xfId="0" applyFont="1" applyFill="1" applyBorder="1" applyAlignment="1">
      <alignment horizontal="center" shrinkToFit="1"/>
    </xf>
    <xf numFmtId="0" fontId="9" fillId="37" borderId="1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13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shrinkToFit="1"/>
    </xf>
    <xf numFmtId="1" fontId="8" fillId="0" borderId="18" xfId="0" applyNumberFormat="1" applyFont="1" applyFill="1" applyBorder="1" applyAlignment="1">
      <alignment horizontal="center" vertical="center" shrinkToFit="1"/>
    </xf>
    <xf numFmtId="1" fontId="8" fillId="0" borderId="10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8" fillId="37" borderId="10" xfId="0" applyFont="1" applyFill="1" applyBorder="1" applyAlignment="1">
      <alignment horizontal="center" shrinkToFit="1"/>
    </xf>
    <xf numFmtId="0" fontId="8" fillId="37" borderId="12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9" fillId="40" borderId="26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4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7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0" fontId="9" fillId="37" borderId="10" xfId="0" applyFont="1" applyFill="1" applyBorder="1" applyAlignment="1">
      <alignment horizontal="center" textRotation="90"/>
    </xf>
    <xf numFmtId="0" fontId="9" fillId="37" borderId="12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9" fillId="4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shrinkToFit="1"/>
    </xf>
    <xf numFmtId="0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37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8" fillId="13" borderId="1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 shrinkToFit="1"/>
    </xf>
    <xf numFmtId="0" fontId="8" fillId="13" borderId="10" xfId="0" applyFont="1" applyFill="1" applyBorder="1" applyAlignment="1">
      <alignment/>
    </xf>
    <xf numFmtId="0" fontId="8" fillId="13" borderId="18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9" fillId="13" borderId="18" xfId="0" applyFont="1" applyFill="1" applyBorder="1" applyAlignment="1">
      <alignment/>
    </xf>
    <xf numFmtId="0" fontId="8" fillId="13" borderId="18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13" borderId="24" xfId="0" applyFont="1" applyFill="1" applyBorder="1" applyAlignment="1">
      <alignment horizontal="right" shrinkToFit="1"/>
    </xf>
    <xf numFmtId="0" fontId="9" fillId="0" borderId="19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9" fillId="36" borderId="26" xfId="0" applyFont="1" applyFill="1" applyBorder="1" applyAlignment="1">
      <alignment wrapText="1" shrinkToFit="1"/>
    </xf>
    <xf numFmtId="0" fontId="0" fillId="33" borderId="11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8" fillId="37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shrinkToFit="1"/>
    </xf>
    <xf numFmtId="0" fontId="8" fillId="37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 shrinkToFit="1"/>
    </xf>
    <xf numFmtId="0" fontId="9" fillId="0" borderId="1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wrapText="1" shrinkToFit="1"/>
    </xf>
    <xf numFmtId="0" fontId="9" fillId="0" borderId="13" xfId="0" applyFont="1" applyFill="1" applyBorder="1" applyAlignment="1">
      <alignment horizontal="center" wrapText="1" shrinkToFit="1"/>
    </xf>
    <xf numFmtId="0" fontId="9" fillId="0" borderId="26" xfId="0" applyFont="1" applyFill="1" applyBorder="1" applyAlignment="1">
      <alignment horizontal="center" wrapText="1" shrinkToFi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wrapText="1" shrinkToFit="1"/>
    </xf>
    <xf numFmtId="0" fontId="9" fillId="37" borderId="13" xfId="0" applyFont="1" applyFill="1" applyBorder="1" applyAlignment="1">
      <alignment horizontal="center" wrapText="1" shrinkToFit="1"/>
    </xf>
    <xf numFmtId="0" fontId="9" fillId="37" borderId="26" xfId="0" applyFont="1" applyFill="1" applyBorder="1" applyAlignment="1">
      <alignment horizontal="center" wrapText="1" shrinkToFit="1"/>
    </xf>
    <xf numFmtId="0" fontId="9" fillId="37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 wrapText="1" shrinkToFit="1"/>
    </xf>
    <xf numFmtId="0" fontId="9" fillId="37" borderId="30" xfId="0" applyFont="1" applyFill="1" applyBorder="1" applyAlignment="1">
      <alignment horizontal="center" wrapText="1" shrinkToFit="1"/>
    </xf>
    <xf numFmtId="0" fontId="9" fillId="37" borderId="24" xfId="0" applyFont="1" applyFill="1" applyBorder="1" applyAlignment="1">
      <alignment horizontal="center" wrapText="1" shrinkToFit="1"/>
    </xf>
    <xf numFmtId="0" fontId="8" fillId="0" borderId="18" xfId="0" applyFont="1" applyFill="1" applyBorder="1" applyAlignment="1">
      <alignment horizontal="center" wrapText="1" shrinkToFit="1"/>
    </xf>
    <xf numFmtId="0" fontId="8" fillId="0" borderId="11" xfId="0" applyFont="1" applyFill="1" applyBorder="1" applyAlignment="1">
      <alignment wrapText="1" shrinkToFit="1"/>
    </xf>
    <xf numFmtId="0" fontId="9" fillId="0" borderId="14" xfId="0" applyFont="1" applyFill="1" applyBorder="1" applyAlignment="1">
      <alignment horizontal="center" wrapText="1" shrinkToFit="1"/>
    </xf>
    <xf numFmtId="0" fontId="9" fillId="37" borderId="14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wrapText="1" shrinkToFit="1"/>
    </xf>
    <xf numFmtId="0" fontId="6" fillId="37" borderId="14" xfId="0" applyFont="1" applyFill="1" applyBorder="1" applyAlignment="1">
      <alignment horizontal="center" wrapText="1" shrinkToFit="1"/>
    </xf>
    <xf numFmtId="0" fontId="0" fillId="37" borderId="14" xfId="0" applyFont="1" applyFill="1" applyBorder="1" applyAlignment="1">
      <alignment horizontal="center" shrinkToFit="1"/>
    </xf>
    <xf numFmtId="0" fontId="12" fillId="33" borderId="13" xfId="0" applyFont="1" applyFill="1" applyBorder="1" applyAlignment="1">
      <alignment wrapText="1"/>
    </xf>
    <xf numFmtId="0" fontId="5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 horizontal="center" shrinkToFit="1"/>
    </xf>
    <xf numFmtId="0" fontId="3" fillId="41" borderId="12" xfId="0" applyFont="1" applyFill="1" applyBorder="1" applyAlignment="1">
      <alignment/>
    </xf>
    <xf numFmtId="0" fontId="6" fillId="41" borderId="10" xfId="0" applyFont="1" applyFill="1" applyBorder="1" applyAlignment="1">
      <alignment horizontal="center" textRotation="90"/>
    </xf>
    <xf numFmtId="2" fontId="3" fillId="41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41" borderId="12" xfId="0" applyFont="1" applyFill="1" applyBorder="1" applyAlignment="1">
      <alignment horizontal="center" shrinkToFit="1"/>
    </xf>
    <xf numFmtId="0" fontId="3" fillId="41" borderId="12" xfId="0" applyFont="1" applyFill="1" applyBorder="1" applyAlignment="1">
      <alignment horizontal="center" vertical="center" shrinkToFit="1"/>
    </xf>
    <xf numFmtId="0" fontId="9" fillId="36" borderId="12" xfId="0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 wrapText="1"/>
    </xf>
    <xf numFmtId="0" fontId="9" fillId="42" borderId="0" xfId="0" applyFont="1" applyFill="1" applyBorder="1" applyAlignment="1">
      <alignment horizontal="center" wrapText="1"/>
    </xf>
    <xf numFmtId="0" fontId="11" fillId="42" borderId="0" xfId="0" applyFont="1" applyFill="1" applyBorder="1" applyAlignment="1">
      <alignment/>
    </xf>
    <xf numFmtId="0" fontId="14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13" borderId="32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177" fontId="3" fillId="0" borderId="32" xfId="0" applyNumberFormat="1" applyFont="1" applyFill="1" applyBorder="1" applyAlignment="1">
      <alignment horizontal="center" shrinkToFit="1"/>
    </xf>
    <xf numFmtId="0" fontId="0" fillId="36" borderId="32" xfId="0" applyFont="1" applyFill="1" applyBorder="1" applyAlignment="1">
      <alignment/>
    </xf>
    <xf numFmtId="177" fontId="0" fillId="36" borderId="32" xfId="0" applyNumberFormat="1" applyFont="1" applyFill="1" applyBorder="1" applyAlignment="1">
      <alignment/>
    </xf>
    <xf numFmtId="0" fontId="0" fillId="38" borderId="32" xfId="0" applyFont="1" applyFill="1" applyBorder="1" applyAlignment="1">
      <alignment horizontal="center"/>
    </xf>
    <xf numFmtId="177" fontId="0" fillId="37" borderId="32" xfId="0" applyNumberFormat="1" applyFont="1" applyFill="1" applyBorder="1" applyAlignment="1">
      <alignment horizontal="center"/>
    </xf>
    <xf numFmtId="0" fontId="0" fillId="13" borderId="30" xfId="0" applyFont="1" applyFill="1" applyBorder="1" applyAlignment="1">
      <alignment horizontal="center"/>
    </xf>
    <xf numFmtId="0" fontId="0" fillId="13" borderId="32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 shrinkToFit="1"/>
    </xf>
    <xf numFmtId="0" fontId="0" fillId="37" borderId="1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13" borderId="26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3" fillId="41" borderId="2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13" borderId="26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0" fontId="12" fillId="42" borderId="13" xfId="0" applyFont="1" applyFill="1" applyBorder="1" applyAlignment="1">
      <alignment wrapText="1"/>
    </xf>
    <xf numFmtId="0" fontId="9" fillId="37" borderId="10" xfId="0" applyFont="1" applyFill="1" applyBorder="1" applyAlignment="1">
      <alignment horizontal="center" vertical="center" wrapText="1" shrinkToFit="1"/>
    </xf>
    <xf numFmtId="1" fontId="9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 shrinkToFit="1"/>
    </xf>
    <xf numFmtId="1" fontId="9" fillId="37" borderId="10" xfId="0" applyNumberFormat="1" applyFont="1" applyFill="1" applyBorder="1" applyAlignment="1">
      <alignment horizontal="center" vertical="center" wrapText="1" shrinkToFit="1"/>
    </xf>
    <xf numFmtId="0" fontId="8" fillId="37" borderId="10" xfId="0" applyFont="1" applyFill="1" applyBorder="1" applyAlignment="1">
      <alignment horizontal="center" vertical="center" wrapText="1" shrinkToFit="1"/>
    </xf>
    <xf numFmtId="0" fontId="11" fillId="42" borderId="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7" fillId="0" borderId="19" xfId="0" applyFont="1" applyFill="1" applyBorder="1" applyAlignment="1">
      <alignment wrapText="1" shrinkToFit="1"/>
    </xf>
    <xf numFmtId="0" fontId="9" fillId="0" borderId="30" xfId="0" applyFont="1" applyFill="1" applyBorder="1" applyAlignment="1">
      <alignment wrapText="1" shrinkToFit="1"/>
    </xf>
    <xf numFmtId="0" fontId="9" fillId="0" borderId="32" xfId="0" applyFont="1" applyFill="1" applyBorder="1" applyAlignment="1">
      <alignment horizontal="center" wrapText="1"/>
    </xf>
    <xf numFmtId="0" fontId="9" fillId="37" borderId="32" xfId="0" applyFont="1" applyFill="1" applyBorder="1" applyAlignment="1">
      <alignment horizontal="center" wrapText="1"/>
    </xf>
    <xf numFmtId="1" fontId="8" fillId="0" borderId="32" xfId="0" applyNumberFormat="1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37" borderId="32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shrinkToFit="1"/>
    </xf>
    <xf numFmtId="1" fontId="8" fillId="0" borderId="33" xfId="0" applyNumberFormat="1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wrapText="1" shrinkToFit="1"/>
    </xf>
    <xf numFmtId="0" fontId="8" fillId="0" borderId="22" xfId="0" applyFont="1" applyFill="1" applyBorder="1" applyAlignment="1">
      <alignment wrapText="1" shrinkToFit="1"/>
    </xf>
    <xf numFmtId="0" fontId="8" fillId="0" borderId="26" xfId="0" applyFont="1" applyFill="1" applyBorder="1" applyAlignment="1">
      <alignment horizontal="center" wrapText="1" shrinkToFit="1"/>
    </xf>
    <xf numFmtId="0" fontId="8" fillId="37" borderId="26" xfId="0" applyFont="1" applyFill="1" applyBorder="1" applyAlignment="1">
      <alignment horizontal="center" wrapText="1" shrinkToFit="1"/>
    </xf>
    <xf numFmtId="1" fontId="9" fillId="0" borderId="26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wrapText="1" shrinkToFit="1"/>
    </xf>
    <xf numFmtId="1" fontId="8" fillId="0" borderId="26" xfId="0" applyNumberFormat="1" applyFont="1" applyFill="1" applyBorder="1" applyAlignment="1">
      <alignment horizontal="center" vertical="center" wrapText="1" shrinkToFit="1"/>
    </xf>
    <xf numFmtId="1" fontId="8" fillId="37" borderId="26" xfId="0" applyNumberFormat="1" applyFont="1" applyFill="1" applyBorder="1" applyAlignment="1">
      <alignment horizontal="center" vertical="center" wrapText="1" shrinkToFit="1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" fontId="8" fillId="0" borderId="13" xfId="0" applyNumberFormat="1" applyFont="1" applyFill="1" applyBorder="1" applyAlignment="1">
      <alignment vertical="center"/>
    </xf>
    <xf numFmtId="0" fontId="14" fillId="33" borderId="16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37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37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17" fillId="33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13" borderId="13" xfId="0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0" fontId="9" fillId="37" borderId="13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wrapText="1" shrinkToFit="1"/>
    </xf>
    <xf numFmtId="0" fontId="9" fillId="0" borderId="18" xfId="0" applyFont="1" applyFill="1" applyBorder="1" applyAlignment="1">
      <alignment horizontal="center" wrapText="1" shrinkToFit="1"/>
    </xf>
    <xf numFmtId="0" fontId="8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9" fillId="40" borderId="19" xfId="0" applyFont="1" applyFill="1" applyBorder="1" applyAlignment="1">
      <alignment wrapText="1" shrinkToFit="1"/>
    </xf>
    <xf numFmtId="0" fontId="9" fillId="13" borderId="18" xfId="0" applyFont="1" applyFill="1" applyBorder="1" applyAlignment="1">
      <alignment/>
    </xf>
    <xf numFmtId="0" fontId="9" fillId="40" borderId="18" xfId="0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9" fillId="33" borderId="13" xfId="0" applyFont="1" applyFill="1" applyBorder="1" applyAlignment="1">
      <alignment wrapText="1" shrinkToFit="1"/>
    </xf>
    <xf numFmtId="0" fontId="9" fillId="13" borderId="19" xfId="0" applyFont="1" applyFill="1" applyBorder="1" applyAlignment="1">
      <alignment/>
    </xf>
    <xf numFmtId="0" fontId="8" fillId="39" borderId="19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horizontal="center" shrinkToFit="1"/>
    </xf>
    <xf numFmtId="0" fontId="0" fillId="0" borderId="41" xfId="0" applyFont="1" applyFill="1" applyBorder="1" applyAlignment="1">
      <alignment horizontal="center" shrinkToFit="1"/>
    </xf>
    <xf numFmtId="0" fontId="15" fillId="0" borderId="12" xfId="0" applyFont="1" applyFill="1" applyBorder="1" applyAlignment="1">
      <alignment horizontal="center" shrinkToFit="1"/>
    </xf>
    <xf numFmtId="0" fontId="8" fillId="0" borderId="34" xfId="0" applyFont="1" applyFill="1" applyBorder="1" applyAlignment="1">
      <alignment wrapText="1" shrinkToFit="1"/>
    </xf>
    <xf numFmtId="0" fontId="9" fillId="0" borderId="34" xfId="0" applyFont="1" applyFill="1" applyBorder="1" applyAlignment="1">
      <alignment horizontal="center" wrapText="1" shrinkToFit="1"/>
    </xf>
    <xf numFmtId="0" fontId="9" fillId="37" borderId="34" xfId="0" applyFont="1" applyFill="1" applyBorder="1" applyAlignment="1">
      <alignment horizontal="center" wrapText="1" shrinkToFit="1"/>
    </xf>
    <xf numFmtId="0" fontId="9" fillId="0" borderId="34" xfId="0" applyFont="1" applyFill="1" applyBorder="1" applyAlignment="1">
      <alignment horizontal="center" shrinkToFit="1"/>
    </xf>
    <xf numFmtId="0" fontId="9" fillId="37" borderId="34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9" fillId="37" borderId="13" xfId="0" applyFont="1" applyFill="1" applyBorder="1" applyAlignment="1">
      <alignment horizontal="center" shrinkToFit="1"/>
    </xf>
    <xf numFmtId="0" fontId="8" fillId="33" borderId="13" xfId="0" applyFont="1" applyFill="1" applyBorder="1" applyAlignment="1">
      <alignment wrapText="1" shrinkToFit="1"/>
    </xf>
    <xf numFmtId="0" fontId="8" fillId="33" borderId="13" xfId="0" applyFont="1" applyFill="1" applyBorder="1" applyAlignment="1">
      <alignment horizontal="left" wrapText="1" shrinkToFit="1"/>
    </xf>
    <xf numFmtId="0" fontId="9" fillId="0" borderId="17" xfId="0" applyFont="1" applyFill="1" applyBorder="1" applyAlignment="1">
      <alignment horizontal="center" wrapText="1" shrinkToFit="1"/>
    </xf>
    <xf numFmtId="0" fontId="9" fillId="37" borderId="17" xfId="0" applyFont="1" applyFill="1" applyBorder="1" applyAlignment="1">
      <alignment horizontal="center" wrapText="1" shrinkToFit="1"/>
    </xf>
    <xf numFmtId="0" fontId="9" fillId="0" borderId="17" xfId="0" applyFont="1" applyFill="1" applyBorder="1" applyAlignment="1">
      <alignment horizontal="center" shrinkToFit="1"/>
    </xf>
    <xf numFmtId="0" fontId="9" fillId="37" borderId="17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8" fillId="37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13" borderId="28" xfId="0" applyFont="1" applyFill="1" applyBorder="1" applyAlignment="1">
      <alignment horizontal="right" shrinkToFit="1"/>
    </xf>
    <xf numFmtId="0" fontId="9" fillId="40" borderId="18" xfId="0" applyFont="1" applyFill="1" applyBorder="1" applyAlignment="1">
      <alignment wrapText="1" shrinkToFit="1"/>
    </xf>
    <xf numFmtId="0" fontId="0" fillId="37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shrinkToFit="1"/>
    </xf>
    <xf numFmtId="0" fontId="0" fillId="37" borderId="12" xfId="0" applyFont="1" applyFill="1" applyBorder="1" applyAlignment="1">
      <alignment/>
    </xf>
    <xf numFmtId="0" fontId="15" fillId="37" borderId="1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7" borderId="47" xfId="0" applyFont="1" applyFill="1" applyBorder="1" applyAlignment="1">
      <alignment horizontal="center" shrinkToFit="1"/>
    </xf>
    <xf numFmtId="0" fontId="9" fillId="37" borderId="11" xfId="0" applyFont="1" applyFill="1" applyBorder="1" applyAlignment="1">
      <alignment horizontal="center" shrinkToFit="1"/>
    </xf>
    <xf numFmtId="0" fontId="9" fillId="37" borderId="48" xfId="0" applyFont="1" applyFill="1" applyBorder="1" applyAlignment="1">
      <alignment horizontal="center" shrinkToFit="1"/>
    </xf>
    <xf numFmtId="0" fontId="8" fillId="37" borderId="12" xfId="53" applyNumberFormat="1" applyFont="1" applyFill="1" applyBorder="1" applyAlignment="1" applyProtection="1">
      <alignment horizontal="left" vertical="center" wrapText="1"/>
      <protection locked="0"/>
    </xf>
    <xf numFmtId="0" fontId="8" fillId="37" borderId="12" xfId="0" applyFont="1" applyFill="1" applyBorder="1" applyAlignment="1">
      <alignment shrinkToFit="1"/>
    </xf>
    <xf numFmtId="0" fontId="9" fillId="37" borderId="12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/>
    </xf>
    <xf numFmtId="0" fontId="58" fillId="0" borderId="45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 shrinkToFit="1"/>
    </xf>
    <xf numFmtId="0" fontId="8" fillId="37" borderId="18" xfId="0" applyFont="1" applyFill="1" applyBorder="1" applyAlignment="1">
      <alignment horizontal="center" shrinkToFit="1"/>
    </xf>
    <xf numFmtId="0" fontId="59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 shrinkToFit="1"/>
    </xf>
    <xf numFmtId="2" fontId="0" fillId="38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 shrinkToFit="1"/>
    </xf>
    <xf numFmtId="0" fontId="14" fillId="33" borderId="49" xfId="0" applyFont="1" applyFill="1" applyBorder="1" applyAlignment="1">
      <alignment wrapText="1" shrinkToFit="1"/>
    </xf>
    <xf numFmtId="0" fontId="0" fillId="33" borderId="49" xfId="0" applyFill="1" applyBorder="1" applyAlignment="1">
      <alignment/>
    </xf>
    <xf numFmtId="0" fontId="6" fillId="0" borderId="15" xfId="0" applyFont="1" applyFill="1" applyBorder="1" applyAlignment="1">
      <alignment horizontal="center" wrapText="1" shrinkToFit="1"/>
    </xf>
    <xf numFmtId="0" fontId="9" fillId="36" borderId="0" xfId="0" applyFont="1" applyFill="1" applyBorder="1" applyAlignment="1">
      <alignment wrapText="1" shrinkToFit="1"/>
    </xf>
    <xf numFmtId="2" fontId="0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 shrinkToFit="1"/>
    </xf>
    <xf numFmtId="0" fontId="9" fillId="0" borderId="0" xfId="0" applyFont="1" applyFill="1" applyBorder="1" applyAlignment="1">
      <alignment horizontal="center" wrapText="1" shrinkToFit="1"/>
    </xf>
    <xf numFmtId="0" fontId="9" fillId="37" borderId="0" xfId="0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 horizontal="center" shrinkToFit="1"/>
    </xf>
    <xf numFmtId="0" fontId="9" fillId="37" borderId="0" xfId="0" applyFont="1" applyFill="1" applyBorder="1" applyAlignment="1">
      <alignment horizontal="center" shrinkToFit="1"/>
    </xf>
    <xf numFmtId="0" fontId="9" fillId="1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 shrinkToFit="1"/>
    </xf>
    <xf numFmtId="0" fontId="14" fillId="33" borderId="50" xfId="0" applyFont="1" applyFill="1" applyBorder="1" applyAlignment="1">
      <alignment horizontal="center" wrapText="1" shrinkToFit="1"/>
    </xf>
    <xf numFmtId="0" fontId="14" fillId="33" borderId="51" xfId="0" applyFont="1" applyFill="1" applyBorder="1" applyAlignment="1">
      <alignment horizontal="center" wrapText="1" shrinkToFit="1"/>
    </xf>
    <xf numFmtId="0" fontId="14" fillId="33" borderId="52" xfId="0" applyFont="1" applyFill="1" applyBorder="1" applyAlignment="1">
      <alignment horizontal="center" wrapText="1" shrinkToFit="1"/>
    </xf>
    <xf numFmtId="0" fontId="14" fillId="33" borderId="41" xfId="0" applyFont="1" applyFill="1" applyBorder="1" applyAlignment="1">
      <alignment horizontal="center" wrapText="1" shrinkToFit="1"/>
    </xf>
    <xf numFmtId="0" fontId="14" fillId="33" borderId="53" xfId="0" applyFont="1" applyFill="1" applyBorder="1" applyAlignment="1">
      <alignment horizontal="center" wrapText="1" shrinkToFit="1"/>
    </xf>
    <xf numFmtId="0" fontId="14" fillId="33" borderId="16" xfId="0" applyFont="1" applyFill="1" applyBorder="1" applyAlignment="1">
      <alignment horizontal="center" wrapText="1" shrinkToFit="1"/>
    </xf>
    <xf numFmtId="0" fontId="14" fillId="33" borderId="50" xfId="0" applyFont="1" applyFill="1" applyBorder="1" applyAlignment="1">
      <alignment horizontal="center" wrapText="1" shrinkToFit="1"/>
    </xf>
    <xf numFmtId="0" fontId="14" fillId="33" borderId="51" xfId="0" applyFont="1" applyFill="1" applyBorder="1" applyAlignment="1">
      <alignment horizontal="center" wrapText="1" shrinkToFit="1"/>
    </xf>
    <xf numFmtId="0" fontId="14" fillId="33" borderId="52" xfId="0" applyFont="1" applyFill="1" applyBorder="1" applyAlignment="1">
      <alignment horizontal="center" wrapText="1" shrinkToFit="1"/>
    </xf>
    <xf numFmtId="0" fontId="14" fillId="33" borderId="14" xfId="0" applyFont="1" applyFill="1" applyBorder="1" applyAlignment="1">
      <alignment horizontal="center" wrapText="1" shrinkToFit="1"/>
    </xf>
    <xf numFmtId="0" fontId="14" fillId="33" borderId="39" xfId="0" applyFont="1" applyFill="1" applyBorder="1" applyAlignment="1">
      <alignment horizontal="center" wrapText="1" shrinkToFit="1"/>
    </xf>
    <xf numFmtId="0" fontId="14" fillId="33" borderId="14" xfId="0" applyFont="1" applyFill="1" applyBorder="1" applyAlignment="1">
      <alignment horizontal="center" vertical="center" wrapText="1" shrinkToFit="1"/>
    </xf>
    <xf numFmtId="0" fontId="14" fillId="33" borderId="54" xfId="0" applyFont="1" applyFill="1" applyBorder="1" applyAlignment="1">
      <alignment horizontal="center" vertical="center" wrapText="1" shrinkToFit="1"/>
    </xf>
    <xf numFmtId="0" fontId="14" fillId="33" borderId="3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wrapText="1"/>
    </xf>
    <xf numFmtId="0" fontId="14" fillId="33" borderId="50" xfId="0" applyFont="1" applyFill="1" applyBorder="1" applyAlignment="1">
      <alignment horizontal="center" wrapText="1"/>
    </xf>
    <xf numFmtId="0" fontId="14" fillId="33" borderId="51" xfId="0" applyFont="1" applyFill="1" applyBorder="1" applyAlignment="1">
      <alignment horizontal="center" wrapText="1"/>
    </xf>
    <xf numFmtId="0" fontId="14" fillId="33" borderId="52" xfId="0" applyFont="1" applyFill="1" applyBorder="1" applyAlignment="1">
      <alignment horizontal="center" wrapText="1"/>
    </xf>
    <xf numFmtId="0" fontId="14" fillId="33" borderId="41" xfId="0" applyFont="1" applyFill="1" applyBorder="1" applyAlignment="1">
      <alignment horizontal="center" wrapText="1"/>
    </xf>
    <xf numFmtId="0" fontId="14" fillId="33" borderId="53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54" xfId="0" applyFont="1" applyFill="1" applyBorder="1" applyAlignment="1">
      <alignment horizontal="center" wrapText="1"/>
    </xf>
    <xf numFmtId="0" fontId="14" fillId="33" borderId="39" xfId="0" applyFont="1" applyFill="1" applyBorder="1" applyAlignment="1">
      <alignment horizontal="center" wrapText="1"/>
    </xf>
    <xf numFmtId="0" fontId="14" fillId="33" borderId="50" xfId="0" applyFont="1" applyFill="1" applyBorder="1" applyAlignment="1">
      <alignment horizontal="center" vertical="center" wrapText="1" shrinkToFit="1"/>
    </xf>
    <xf numFmtId="0" fontId="14" fillId="33" borderId="51" xfId="0" applyFont="1" applyFill="1" applyBorder="1" applyAlignment="1">
      <alignment horizontal="center" vertical="center" wrapText="1" shrinkToFit="1"/>
    </xf>
    <xf numFmtId="0" fontId="14" fillId="33" borderId="52" xfId="0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6:A265" comment="" totalsRowShown="0">
  <autoFilter ref="A6:A265"/>
  <tableColumns count="1">
    <tableColumn id="1" name="Столбец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34"/>
  <sheetViews>
    <sheetView tabSelected="1" view="pageLayout" zoomScale="66" zoomScaleNormal="86" zoomScalePageLayoutView="66" workbookViewId="0" topLeftCell="V1">
      <selection activeCell="BL7" sqref="BL7"/>
    </sheetView>
  </sheetViews>
  <sheetFormatPr defaultColWidth="9.00390625" defaultRowHeight="12.75"/>
  <cols>
    <col min="1" max="1" width="25.125" style="34" customWidth="1"/>
    <col min="2" max="2" width="28.375" style="43" customWidth="1"/>
    <col min="3" max="3" width="7.375" style="66" customWidth="1"/>
    <col min="4" max="4" width="7.00390625" style="101" customWidth="1"/>
    <col min="5" max="5" width="6.00390625" style="138" customWidth="1"/>
    <col min="6" max="6" width="5.875" style="66" customWidth="1"/>
    <col min="7" max="7" width="7.00390625" style="66" customWidth="1"/>
    <col min="8" max="8" width="6.75390625" style="66" customWidth="1"/>
    <col min="9" max="10" width="5.125" style="66" customWidth="1"/>
    <col min="11" max="11" width="7.00390625" style="66" customWidth="1"/>
    <col min="12" max="12" width="7.125" style="66" customWidth="1"/>
    <col min="13" max="13" width="6.375" style="66" customWidth="1"/>
    <col min="14" max="14" width="5.75390625" style="66" customWidth="1"/>
    <col min="15" max="15" width="6.00390625" style="138" customWidth="1"/>
    <col min="16" max="16" width="7.875" style="66" customWidth="1"/>
    <col min="17" max="17" width="6.375" style="66" customWidth="1"/>
    <col min="18" max="18" width="6.125" style="138" customWidth="1"/>
    <col min="19" max="19" width="6.875" style="67" customWidth="1"/>
    <col min="20" max="20" width="6.875" style="66" customWidth="1"/>
    <col min="21" max="21" width="6.00390625" style="138" customWidth="1"/>
    <col min="22" max="22" width="4.75390625" style="40" customWidth="1"/>
    <col min="23" max="23" width="6.00390625" style="40" customWidth="1"/>
    <col min="24" max="24" width="6.75390625" style="40" customWidth="1"/>
    <col min="25" max="25" width="6.00390625" style="127" customWidth="1"/>
    <col min="26" max="26" width="4.75390625" style="127" customWidth="1"/>
    <col min="27" max="27" width="7.00390625" style="127" customWidth="1"/>
    <col min="28" max="28" width="7.25390625" style="127" customWidth="1"/>
    <col min="29" max="29" width="7.00390625" style="127" customWidth="1"/>
    <col min="30" max="30" width="6.75390625" style="127" customWidth="1"/>
    <col min="31" max="31" width="6.625" style="152" customWidth="1"/>
    <col min="32" max="32" width="6.25390625" style="127" customWidth="1"/>
    <col min="33" max="33" width="5.875" style="152" customWidth="1"/>
    <col min="34" max="34" width="4.75390625" style="102" customWidth="1"/>
    <col min="35" max="35" width="4.875" style="40" customWidth="1"/>
    <col min="36" max="36" width="5.125" style="40" customWidth="1"/>
    <col min="37" max="37" width="7.375" style="81" customWidth="1"/>
    <col min="38" max="38" width="6.75390625" style="79" customWidth="1"/>
    <col min="39" max="39" width="4.75390625" style="125" customWidth="1"/>
    <col min="40" max="40" width="5.875" style="150" customWidth="1"/>
    <col min="41" max="41" width="4.75390625" style="125" customWidth="1"/>
    <col min="42" max="42" width="4.75390625" style="80" customWidth="1"/>
    <col min="43" max="43" width="4.75390625" style="109" customWidth="1"/>
    <col min="44" max="44" width="6.625" style="109" customWidth="1"/>
    <col min="45" max="46" width="4.75390625" style="18" customWidth="1"/>
    <col min="47" max="47" width="6.25390625" style="18" customWidth="1"/>
    <col min="48" max="48" width="5.875" style="18" customWidth="1"/>
    <col min="49" max="50" width="4.75390625" style="18" customWidth="1"/>
    <col min="51" max="51" width="6.375" style="18" customWidth="1"/>
    <col min="52" max="52" width="6.25390625" style="18" customWidth="1"/>
    <col min="53" max="55" width="4.75390625" style="137" customWidth="1"/>
    <col min="56" max="56" width="5.25390625" style="137" customWidth="1"/>
    <col min="57" max="57" width="5.25390625" style="357" customWidth="1"/>
    <col min="58" max="58" width="5.625" style="357" customWidth="1"/>
    <col min="59" max="60" width="5.75390625" style="357" customWidth="1"/>
    <col min="61" max="61" width="5.625" style="357" customWidth="1"/>
    <col min="62" max="62" width="5.75390625" style="357" customWidth="1"/>
    <col min="63" max="63" width="5.875" style="357" customWidth="1"/>
    <col min="64" max="64" width="7.625" style="20" customWidth="1"/>
    <col min="65" max="65" width="6.875" style="11" customWidth="1"/>
    <col min="66" max="66" width="7.375" style="42" customWidth="1"/>
    <col min="67" max="67" width="7.875" style="41" customWidth="1"/>
    <col min="68" max="68" width="8.875" style="122" customWidth="1"/>
    <col min="69" max="69" width="7.00390625" style="122" customWidth="1"/>
    <col min="70" max="70" width="6.625" style="112" customWidth="1"/>
    <col min="71" max="71" width="6.375" style="82" customWidth="1"/>
    <col min="72" max="72" width="6.625" style="137" customWidth="1"/>
    <col min="73" max="73" width="12.125" style="137" customWidth="1"/>
    <col min="74" max="74" width="6.625" style="113" customWidth="1"/>
    <col min="75" max="75" width="18.625" style="114" customWidth="1"/>
    <col min="76" max="76" width="14.25390625" style="0" customWidth="1"/>
  </cols>
  <sheetData>
    <row r="1" spans="1:75" s="3" customFormat="1" ht="16.5" customHeight="1">
      <c r="A1" s="25"/>
      <c r="B1" s="54"/>
      <c r="C1" s="365"/>
      <c r="D1" s="366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407"/>
      <c r="AL1" s="407"/>
      <c r="AM1" s="407"/>
      <c r="AN1" s="407"/>
      <c r="AO1" s="407"/>
      <c r="AP1" s="407"/>
      <c r="AQ1" s="407"/>
      <c r="AR1" s="407"/>
      <c r="AS1" s="367" t="s">
        <v>7</v>
      </c>
      <c r="AT1" s="58"/>
      <c r="AU1" s="58"/>
      <c r="AV1" s="58"/>
      <c r="AW1" s="58"/>
      <c r="AX1" s="367"/>
      <c r="AY1" s="367"/>
      <c r="AZ1" s="367"/>
      <c r="BA1" s="367"/>
      <c r="BB1" s="367"/>
      <c r="BC1" s="367"/>
      <c r="BD1" s="367"/>
      <c r="BE1" s="350"/>
      <c r="BF1" s="350"/>
      <c r="BG1" s="350"/>
      <c r="BH1" s="350"/>
      <c r="BI1" s="350"/>
      <c r="BJ1" s="350"/>
      <c r="BK1" s="350"/>
      <c r="BL1" s="55"/>
      <c r="BM1" s="55">
        <v>5</v>
      </c>
      <c r="BN1" s="56"/>
      <c r="BO1" s="57"/>
      <c r="BP1" s="69"/>
      <c r="BQ1" s="69"/>
      <c r="BR1" s="69"/>
      <c r="BS1" s="69"/>
      <c r="BT1" s="130"/>
      <c r="BU1" s="130"/>
      <c r="BV1" s="69"/>
      <c r="BW1" s="69"/>
    </row>
    <row r="2" spans="1:75" s="3" customFormat="1" ht="15.75">
      <c r="A2" s="25"/>
      <c r="B2" s="54"/>
      <c r="C2" s="66"/>
      <c r="D2" s="101"/>
      <c r="E2" s="138"/>
      <c r="F2" s="66"/>
      <c r="G2" s="66"/>
      <c r="H2" s="66"/>
      <c r="I2" s="66"/>
      <c r="J2" s="66"/>
      <c r="K2" s="66"/>
      <c r="L2" s="66"/>
      <c r="M2" s="66"/>
      <c r="N2" s="66"/>
      <c r="O2" s="138"/>
      <c r="P2" s="66"/>
      <c r="Q2" s="66"/>
      <c r="R2" s="138"/>
      <c r="S2" s="66"/>
      <c r="T2" s="66"/>
      <c r="U2" s="138"/>
      <c r="V2" s="58"/>
      <c r="W2" s="58"/>
      <c r="X2" s="58"/>
      <c r="Y2" s="58"/>
      <c r="Z2" s="58"/>
      <c r="AA2" s="58"/>
      <c r="AB2" s="58"/>
      <c r="AC2" s="58"/>
      <c r="AD2" s="58"/>
      <c r="AE2" s="148"/>
      <c r="AF2" s="58"/>
      <c r="AG2" s="148"/>
      <c r="AH2" s="58"/>
      <c r="AI2" s="58"/>
      <c r="AJ2" s="58"/>
      <c r="AK2" s="68"/>
      <c r="AL2" s="68"/>
      <c r="AM2" s="68"/>
      <c r="AN2" s="153"/>
      <c r="AO2" s="68"/>
      <c r="AP2" s="68"/>
      <c r="AQ2" s="68"/>
      <c r="AR2" s="68"/>
      <c r="AS2" s="58" t="s">
        <v>15</v>
      </c>
      <c r="AT2" s="58"/>
      <c r="AU2" s="58"/>
      <c r="AV2" s="58"/>
      <c r="AW2" s="58"/>
      <c r="AX2" s="58"/>
      <c r="AY2" s="58"/>
      <c r="AZ2" s="58"/>
      <c r="BA2" s="130"/>
      <c r="BB2" s="130"/>
      <c r="BC2" s="130"/>
      <c r="BD2" s="130"/>
      <c r="BE2" s="351"/>
      <c r="BF2" s="351"/>
      <c r="BG2" s="351"/>
      <c r="BH2" s="351"/>
      <c r="BI2" s="351"/>
      <c r="BJ2" s="351"/>
      <c r="BK2" s="351"/>
      <c r="BL2" s="58"/>
      <c r="BM2" s="58"/>
      <c r="BN2" s="56"/>
      <c r="BO2" s="57"/>
      <c r="BP2" s="69"/>
      <c r="BQ2" s="69"/>
      <c r="BR2" s="69"/>
      <c r="BS2" s="69"/>
      <c r="BT2" s="130"/>
      <c r="BU2" s="130"/>
      <c r="BV2" s="69"/>
      <c r="BW2" s="69"/>
    </row>
    <row r="3" spans="1:75" s="3" customFormat="1" ht="15.75">
      <c r="A3" s="25"/>
      <c r="B3" s="54"/>
      <c r="C3" s="66"/>
      <c r="D3" s="101"/>
      <c r="E3" s="138"/>
      <c r="F3" s="66"/>
      <c r="G3" s="66"/>
      <c r="H3" s="66"/>
      <c r="I3" s="66"/>
      <c r="J3" s="66"/>
      <c r="K3" s="66"/>
      <c r="L3" s="66"/>
      <c r="M3" s="66"/>
      <c r="N3" s="66"/>
      <c r="O3" s="138"/>
      <c r="P3" s="66"/>
      <c r="Q3" s="66"/>
      <c r="R3" s="138"/>
      <c r="S3" s="66"/>
      <c r="T3" s="66"/>
      <c r="U3" s="138"/>
      <c r="V3" s="69"/>
      <c r="W3" s="69"/>
      <c r="X3" s="69"/>
      <c r="Y3" s="69"/>
      <c r="Z3" s="69"/>
      <c r="AA3" s="69"/>
      <c r="AB3" s="69"/>
      <c r="AC3" s="69"/>
      <c r="AD3" s="69"/>
      <c r="AE3" s="116"/>
      <c r="AF3" s="69"/>
      <c r="AG3" s="116"/>
      <c r="AH3" s="69"/>
      <c r="AI3" s="69"/>
      <c r="AJ3" s="69"/>
      <c r="AK3" s="69"/>
      <c r="AL3" s="69"/>
      <c r="AM3" s="69"/>
      <c r="AN3" s="116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131"/>
      <c r="BB3" s="131"/>
      <c r="BC3" s="131"/>
      <c r="BD3" s="131"/>
      <c r="BE3" s="352"/>
      <c r="BF3" s="352"/>
      <c r="BG3" s="352"/>
      <c r="BH3" s="352"/>
      <c r="BI3" s="352"/>
      <c r="BJ3" s="352"/>
      <c r="BK3" s="352"/>
      <c r="BL3" s="59"/>
      <c r="BM3" s="59"/>
      <c r="BN3" s="13"/>
      <c r="BO3" s="35"/>
      <c r="BP3" s="69"/>
      <c r="BQ3" s="69"/>
      <c r="BR3" s="69"/>
      <c r="BS3" s="69"/>
      <c r="BT3" s="131"/>
      <c r="BU3" s="131"/>
      <c r="BV3" s="69"/>
      <c r="BW3" s="69"/>
    </row>
    <row r="4" spans="1:75" s="3" customFormat="1" ht="36.75" customHeight="1">
      <c r="A4" s="566" t="s">
        <v>16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70"/>
      <c r="BU4" s="70"/>
      <c r="BV4" s="70"/>
      <c r="BW4" s="69"/>
    </row>
    <row r="5" spans="1:75" s="3" customFormat="1" ht="0.75" customHeight="1">
      <c r="A5" s="14"/>
      <c r="B5" s="70"/>
      <c r="C5" s="70"/>
      <c r="D5" s="100"/>
      <c r="E5" s="139"/>
      <c r="F5" s="70"/>
      <c r="G5" s="70"/>
      <c r="H5" s="70"/>
      <c r="I5" s="70"/>
      <c r="J5" s="70"/>
      <c r="K5" s="70"/>
      <c r="L5" s="70"/>
      <c r="M5" s="70"/>
      <c r="N5" s="70"/>
      <c r="O5" s="139"/>
      <c r="P5" s="70"/>
      <c r="Q5" s="70"/>
      <c r="R5" s="139"/>
      <c r="S5" s="71"/>
      <c r="T5" s="70"/>
      <c r="U5" s="139"/>
      <c r="V5" s="72"/>
      <c r="W5" s="72"/>
      <c r="X5" s="72"/>
      <c r="Y5" s="74"/>
      <c r="Z5" s="74"/>
      <c r="AA5" s="74"/>
      <c r="AB5" s="74"/>
      <c r="AC5" s="74"/>
      <c r="AD5" s="74"/>
      <c r="AE5" s="117"/>
      <c r="AF5" s="74"/>
      <c r="AG5" s="117"/>
      <c r="AH5" s="73"/>
      <c r="AI5" s="74"/>
      <c r="AJ5" s="72"/>
      <c r="AK5" s="72"/>
      <c r="AL5" s="74"/>
      <c r="AM5" s="74"/>
      <c r="AN5" s="117"/>
      <c r="AO5" s="74"/>
      <c r="AP5" s="73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132"/>
      <c r="BB5" s="132"/>
      <c r="BC5" s="132"/>
      <c r="BD5" s="132"/>
      <c r="BE5" s="353"/>
      <c r="BF5" s="353"/>
      <c r="BG5" s="353"/>
      <c r="BH5" s="353"/>
      <c r="BI5" s="353"/>
      <c r="BJ5" s="353"/>
      <c r="BK5" s="353"/>
      <c r="BL5" s="74"/>
      <c r="BM5" s="74"/>
      <c r="BN5" s="13"/>
      <c r="BO5" s="35"/>
      <c r="BP5" s="69"/>
      <c r="BQ5" s="69"/>
      <c r="BR5" s="69"/>
      <c r="BS5" s="123"/>
      <c r="BT5" s="132"/>
      <c r="BU5" s="132"/>
      <c r="BV5" s="69"/>
      <c r="BW5" s="69"/>
    </row>
    <row r="6" spans="1:75" s="13" customFormat="1" ht="14.25" customHeight="1">
      <c r="A6" s="26" t="s">
        <v>2</v>
      </c>
      <c r="B6" s="60"/>
      <c r="C6" s="60"/>
      <c r="D6" s="326"/>
      <c r="E6" s="140"/>
      <c r="F6" s="60"/>
      <c r="G6" s="60"/>
      <c r="H6" s="60"/>
      <c r="I6" s="60"/>
      <c r="J6" s="60"/>
      <c r="K6" s="60"/>
      <c r="L6" s="60"/>
      <c r="M6" s="60"/>
      <c r="N6" s="60"/>
      <c r="O6" s="140"/>
      <c r="P6" s="60"/>
      <c r="Q6" s="60"/>
      <c r="R6" s="140"/>
      <c r="S6" s="60"/>
      <c r="T6" s="60"/>
      <c r="U6" s="140"/>
      <c r="V6" s="64"/>
      <c r="W6" s="64"/>
      <c r="X6" s="64"/>
      <c r="Y6" s="64"/>
      <c r="Z6" s="64"/>
      <c r="AA6" s="64"/>
      <c r="AB6" s="64"/>
      <c r="AC6" s="64"/>
      <c r="AD6" s="64"/>
      <c r="AE6" s="149"/>
      <c r="AF6" s="64"/>
      <c r="AG6" s="149"/>
      <c r="AH6" s="64"/>
      <c r="AI6" s="64"/>
      <c r="AJ6" s="103"/>
      <c r="AK6" s="64"/>
      <c r="AL6" s="64"/>
      <c r="AM6" s="64"/>
      <c r="AN6" s="149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133"/>
      <c r="BB6" s="133"/>
      <c r="BC6" s="133"/>
      <c r="BD6" s="133"/>
      <c r="BE6" s="354"/>
      <c r="BF6" s="354"/>
      <c r="BG6" s="354"/>
      <c r="BH6" s="354"/>
      <c r="BI6" s="354"/>
      <c r="BJ6" s="354"/>
      <c r="BK6" s="354"/>
      <c r="BL6" s="61"/>
      <c r="BM6" s="61"/>
      <c r="BN6" s="62"/>
      <c r="BO6" s="63"/>
      <c r="BP6" s="104"/>
      <c r="BQ6" s="104"/>
      <c r="BR6" s="104"/>
      <c r="BS6" s="104"/>
      <c r="BT6" s="133"/>
      <c r="BU6" s="133"/>
      <c r="BV6" s="104"/>
      <c r="BW6" s="104"/>
    </row>
    <row r="7" spans="1:75" s="1" customFormat="1" ht="95.25" customHeight="1">
      <c r="A7" s="27" t="s">
        <v>3</v>
      </c>
      <c r="B7" s="44"/>
      <c r="C7" s="75" t="s">
        <v>17</v>
      </c>
      <c r="D7" s="330" t="s">
        <v>366</v>
      </c>
      <c r="E7" s="141" t="s">
        <v>326</v>
      </c>
      <c r="F7" s="75" t="s">
        <v>19</v>
      </c>
      <c r="G7" s="75" t="s">
        <v>18</v>
      </c>
      <c r="H7" s="75" t="s">
        <v>20</v>
      </c>
      <c r="I7" s="75" t="s">
        <v>21</v>
      </c>
      <c r="J7" s="75" t="s">
        <v>22</v>
      </c>
      <c r="K7" s="75" t="s">
        <v>23</v>
      </c>
      <c r="L7" s="75" t="s">
        <v>24</v>
      </c>
      <c r="M7" s="75" t="s">
        <v>25</v>
      </c>
      <c r="N7" s="75" t="s">
        <v>26</v>
      </c>
      <c r="O7" s="141" t="s">
        <v>27</v>
      </c>
      <c r="P7" s="75" t="s">
        <v>28</v>
      </c>
      <c r="Q7" s="75" t="s">
        <v>29</v>
      </c>
      <c r="R7" s="141" t="s">
        <v>30</v>
      </c>
      <c r="S7" s="76" t="s">
        <v>31</v>
      </c>
      <c r="T7" s="75" t="s">
        <v>32</v>
      </c>
      <c r="U7" s="141" t="s">
        <v>33</v>
      </c>
      <c r="V7" s="77" t="s">
        <v>34</v>
      </c>
      <c r="W7" s="77" t="s">
        <v>35</v>
      </c>
      <c r="X7" s="78" t="s">
        <v>36</v>
      </c>
      <c r="Y7" s="78" t="s">
        <v>45</v>
      </c>
      <c r="Z7" s="78" t="s">
        <v>46</v>
      </c>
      <c r="AA7" s="78" t="s">
        <v>47</v>
      </c>
      <c r="AB7" s="78" t="s">
        <v>48</v>
      </c>
      <c r="AC7" s="78" t="s">
        <v>49</v>
      </c>
      <c r="AD7" s="78" t="s">
        <v>50</v>
      </c>
      <c r="AE7" s="162" t="s">
        <v>51</v>
      </c>
      <c r="AF7" s="78" t="s">
        <v>52</v>
      </c>
      <c r="AG7" s="162" t="s">
        <v>53</v>
      </c>
      <c r="AH7" s="78" t="s">
        <v>37</v>
      </c>
      <c r="AI7" s="78" t="s">
        <v>38</v>
      </c>
      <c r="AJ7" s="78" t="s">
        <v>39</v>
      </c>
      <c r="AK7" s="78" t="s">
        <v>40</v>
      </c>
      <c r="AL7" s="78" t="s">
        <v>41</v>
      </c>
      <c r="AM7" s="78" t="s">
        <v>54</v>
      </c>
      <c r="AN7" s="162" t="s">
        <v>55</v>
      </c>
      <c r="AO7" s="78" t="s">
        <v>56</v>
      </c>
      <c r="AP7" s="78" t="s">
        <v>42</v>
      </c>
      <c r="AQ7" s="78" t="s">
        <v>43</v>
      </c>
      <c r="AR7" s="78" t="s">
        <v>44</v>
      </c>
      <c r="AS7" s="16" t="s">
        <v>57</v>
      </c>
      <c r="AT7" s="16" t="s">
        <v>58</v>
      </c>
      <c r="AU7" s="16" t="s">
        <v>59</v>
      </c>
      <c r="AV7" s="16" t="s">
        <v>60</v>
      </c>
      <c r="AW7" s="16" t="s">
        <v>61</v>
      </c>
      <c r="AX7" s="16" t="s">
        <v>62</v>
      </c>
      <c r="AY7" s="16" t="s">
        <v>63</v>
      </c>
      <c r="AZ7" s="16" t="s">
        <v>64</v>
      </c>
      <c r="BA7" s="134" t="s">
        <v>65</v>
      </c>
      <c r="BB7" s="134" t="s">
        <v>66</v>
      </c>
      <c r="BC7" s="134" t="s">
        <v>67</v>
      </c>
      <c r="BD7" s="134" t="s">
        <v>68</v>
      </c>
      <c r="BE7" s="358" t="s">
        <v>296</v>
      </c>
      <c r="BF7" s="358" t="s">
        <v>297</v>
      </c>
      <c r="BG7" s="358" t="s">
        <v>298</v>
      </c>
      <c r="BH7" s="358" t="s">
        <v>299</v>
      </c>
      <c r="BI7" s="358" t="s">
        <v>300</v>
      </c>
      <c r="BJ7" s="358" t="s">
        <v>301</v>
      </c>
      <c r="BK7" s="358" t="s">
        <v>302</v>
      </c>
      <c r="BL7" s="50" t="s">
        <v>8</v>
      </c>
      <c r="BM7" s="51" t="s">
        <v>9</v>
      </c>
      <c r="BN7" s="52" t="s">
        <v>4</v>
      </c>
      <c r="BO7" s="53" t="s">
        <v>6</v>
      </c>
      <c r="BP7" s="119" t="s">
        <v>5</v>
      </c>
      <c r="BQ7" s="119" t="s">
        <v>10</v>
      </c>
      <c r="BR7" s="124" t="s">
        <v>13</v>
      </c>
      <c r="BS7" s="105" t="s">
        <v>14</v>
      </c>
      <c r="BT7" s="134" t="s">
        <v>234</v>
      </c>
      <c r="BU7" s="134" t="s">
        <v>235</v>
      </c>
      <c r="BV7" s="106" t="s">
        <v>11</v>
      </c>
      <c r="BW7" s="107" t="s">
        <v>12</v>
      </c>
    </row>
    <row r="8" spans="1:75" s="49" customFormat="1" ht="23.25" customHeight="1">
      <c r="A8" s="45"/>
      <c r="B8" s="44"/>
      <c r="C8" s="44">
        <v>25</v>
      </c>
      <c r="D8" s="331">
        <v>25</v>
      </c>
      <c r="E8" s="142">
        <v>25</v>
      </c>
      <c r="F8" s="44">
        <v>25</v>
      </c>
      <c r="G8" s="44">
        <v>25</v>
      </c>
      <c r="H8" s="44">
        <v>25</v>
      </c>
      <c r="I8" s="44">
        <v>25</v>
      </c>
      <c r="J8" s="44">
        <v>25</v>
      </c>
      <c r="K8" s="44">
        <v>25</v>
      </c>
      <c r="L8" s="44">
        <v>25</v>
      </c>
      <c r="M8" s="44">
        <v>25</v>
      </c>
      <c r="N8" s="44">
        <v>25</v>
      </c>
      <c r="O8" s="142">
        <v>25</v>
      </c>
      <c r="P8" s="44">
        <v>25</v>
      </c>
      <c r="Q8" s="44">
        <v>25</v>
      </c>
      <c r="R8" s="142">
        <v>25</v>
      </c>
      <c r="S8" s="65">
        <v>23</v>
      </c>
      <c r="T8" s="44">
        <v>24</v>
      </c>
      <c r="U8" s="142">
        <v>25</v>
      </c>
      <c r="V8" s="79">
        <v>24</v>
      </c>
      <c r="W8" s="93">
        <v>25</v>
      </c>
      <c r="X8" s="93">
        <v>23</v>
      </c>
      <c r="Y8" s="93">
        <v>18</v>
      </c>
      <c r="Z8" s="92">
        <v>25</v>
      </c>
      <c r="AA8" s="93">
        <v>25</v>
      </c>
      <c r="AB8" s="93">
        <v>24</v>
      </c>
      <c r="AC8" s="93">
        <v>17</v>
      </c>
      <c r="AD8" s="92">
        <v>25</v>
      </c>
      <c r="AE8" s="161">
        <v>25</v>
      </c>
      <c r="AF8" s="93">
        <v>25</v>
      </c>
      <c r="AG8" s="145">
        <v>25</v>
      </c>
      <c r="AH8" s="80">
        <v>23</v>
      </c>
      <c r="AI8" s="79">
        <v>25</v>
      </c>
      <c r="AJ8" s="79" t="s">
        <v>172</v>
      </c>
      <c r="AK8" s="81">
        <v>25</v>
      </c>
      <c r="AL8" s="79">
        <v>23</v>
      </c>
      <c r="AM8" s="125">
        <v>22</v>
      </c>
      <c r="AN8" s="150">
        <v>23</v>
      </c>
      <c r="AO8" s="80">
        <v>22</v>
      </c>
      <c r="AP8" s="81">
        <v>23</v>
      </c>
      <c r="AQ8" s="81">
        <v>25</v>
      </c>
      <c r="AR8" s="109">
        <v>25</v>
      </c>
      <c r="AS8" s="82">
        <v>20</v>
      </c>
      <c r="AT8" s="82">
        <v>20</v>
      </c>
      <c r="AU8" s="82">
        <v>20</v>
      </c>
      <c r="AV8" s="82">
        <v>20</v>
      </c>
      <c r="AW8" s="82">
        <v>18</v>
      </c>
      <c r="AX8" s="82">
        <v>19</v>
      </c>
      <c r="AY8" s="82">
        <v>18</v>
      </c>
      <c r="AZ8" s="82">
        <v>19</v>
      </c>
      <c r="BA8" s="135">
        <v>15</v>
      </c>
      <c r="BB8" s="135">
        <v>15</v>
      </c>
      <c r="BC8" s="135">
        <v>14</v>
      </c>
      <c r="BD8" s="135">
        <v>11</v>
      </c>
      <c r="BE8" s="355">
        <v>24</v>
      </c>
      <c r="BF8" s="355">
        <v>8</v>
      </c>
      <c r="BG8" s="355">
        <v>14</v>
      </c>
      <c r="BH8" s="355">
        <v>24</v>
      </c>
      <c r="BI8" s="355">
        <v>16</v>
      </c>
      <c r="BJ8" s="355">
        <v>17</v>
      </c>
      <c r="BK8" s="355">
        <v>18</v>
      </c>
      <c r="BL8" s="46"/>
      <c r="BM8" s="47"/>
      <c r="BN8" s="39"/>
      <c r="BO8" s="48"/>
      <c r="BP8" s="118"/>
      <c r="BQ8" s="118"/>
      <c r="BR8" s="108"/>
      <c r="BS8" s="82"/>
      <c r="BT8" s="135">
        <v>15</v>
      </c>
      <c r="BU8" s="135">
        <v>15</v>
      </c>
      <c r="BV8" s="109"/>
      <c r="BW8" s="110"/>
    </row>
    <row r="9" spans="1:75" s="1" customFormat="1" ht="14.25" customHeight="1">
      <c r="A9" s="28"/>
      <c r="B9" s="10"/>
      <c r="C9" s="83"/>
      <c r="D9" s="165"/>
      <c r="E9" s="143"/>
      <c r="F9" s="84"/>
      <c r="G9" s="84"/>
      <c r="H9" s="84"/>
      <c r="I9" s="84"/>
      <c r="J9" s="84"/>
      <c r="K9" s="83"/>
      <c r="L9" s="83"/>
      <c r="M9" s="83"/>
      <c r="N9" s="83"/>
      <c r="O9" s="143"/>
      <c r="P9" s="84"/>
      <c r="Q9" s="84"/>
      <c r="R9" s="143"/>
      <c r="S9" s="85"/>
      <c r="T9" s="84"/>
      <c r="U9" s="143"/>
      <c r="V9" s="86"/>
      <c r="W9" s="84"/>
      <c r="X9" s="84"/>
      <c r="Y9" s="84"/>
      <c r="Z9" s="83"/>
      <c r="AA9" s="84"/>
      <c r="AB9" s="84"/>
      <c r="AC9" s="84"/>
      <c r="AD9" s="83"/>
      <c r="AE9" s="159"/>
      <c r="AF9" s="84"/>
      <c r="AG9" s="143"/>
      <c r="AH9" s="87"/>
      <c r="AI9" s="86"/>
      <c r="AJ9" s="86"/>
      <c r="AK9" s="88"/>
      <c r="AL9" s="86"/>
      <c r="AM9" s="126"/>
      <c r="AN9" s="151"/>
      <c r="AO9" s="87"/>
      <c r="AP9" s="88"/>
      <c r="AQ9" s="88"/>
      <c r="AR9" s="128"/>
      <c r="AS9" s="17"/>
      <c r="AT9" s="17"/>
      <c r="AU9" s="17"/>
      <c r="AV9" s="17"/>
      <c r="AW9" s="17"/>
      <c r="AX9" s="17"/>
      <c r="AY9" s="17"/>
      <c r="AZ9" s="17"/>
      <c r="BA9" s="136"/>
      <c r="BB9" s="136"/>
      <c r="BC9" s="136"/>
      <c r="BD9" s="136"/>
      <c r="BE9" s="356"/>
      <c r="BF9" s="356"/>
      <c r="BG9" s="356"/>
      <c r="BH9" s="356"/>
      <c r="BI9" s="356"/>
      <c r="BJ9" s="356"/>
      <c r="BK9" s="356"/>
      <c r="BL9" s="19"/>
      <c r="BM9" s="7"/>
      <c r="BN9" s="37"/>
      <c r="BO9" s="38"/>
      <c r="BP9" s="120"/>
      <c r="BQ9" s="118"/>
      <c r="BR9" s="108"/>
      <c r="BS9" s="82"/>
      <c r="BT9" s="136"/>
      <c r="BU9" s="136"/>
      <c r="BV9" s="109"/>
      <c r="BW9" s="110"/>
    </row>
    <row r="10" spans="1:75" s="1" customFormat="1" ht="14.25" customHeight="1">
      <c r="A10" s="21" t="s">
        <v>69</v>
      </c>
      <c r="B10" s="10"/>
      <c r="C10" s="83"/>
      <c r="D10" s="165"/>
      <c r="E10" s="143"/>
      <c r="F10" s="84"/>
      <c r="G10" s="84"/>
      <c r="H10" s="84"/>
      <c r="I10" s="84"/>
      <c r="J10" s="84"/>
      <c r="K10" s="83"/>
      <c r="L10" s="84"/>
      <c r="M10" s="83"/>
      <c r="N10" s="83"/>
      <c r="O10" s="143"/>
      <c r="P10" s="84"/>
      <c r="Q10" s="84"/>
      <c r="R10" s="143"/>
      <c r="S10" s="85"/>
      <c r="T10" s="84"/>
      <c r="U10" s="143"/>
      <c r="V10" s="86"/>
      <c r="W10" s="84"/>
      <c r="X10" s="84"/>
      <c r="Y10" s="84"/>
      <c r="Z10" s="83"/>
      <c r="AA10" s="84"/>
      <c r="AB10" s="84"/>
      <c r="AC10" s="84"/>
      <c r="AD10" s="83"/>
      <c r="AE10" s="159"/>
      <c r="AF10" s="84"/>
      <c r="AG10" s="143"/>
      <c r="AH10" s="87"/>
      <c r="AI10" s="86"/>
      <c r="AJ10" s="86"/>
      <c r="AK10" s="88"/>
      <c r="AL10" s="88"/>
      <c r="AM10" s="88"/>
      <c r="AN10" s="151"/>
      <c r="AO10" s="87"/>
      <c r="AP10" s="88"/>
      <c r="AQ10" s="88"/>
      <c r="AR10" s="128"/>
      <c r="AS10" s="17"/>
      <c r="AT10" s="17"/>
      <c r="AU10" s="17"/>
      <c r="AV10" s="17"/>
      <c r="AW10" s="17"/>
      <c r="AX10" s="17"/>
      <c r="AY10" s="17"/>
      <c r="AZ10" s="17"/>
      <c r="BA10" s="136"/>
      <c r="BB10" s="136"/>
      <c r="BC10" s="136"/>
      <c r="BD10" s="136"/>
      <c r="BE10" s="356"/>
      <c r="BF10" s="356"/>
      <c r="BG10" s="356"/>
      <c r="BH10" s="356"/>
      <c r="BI10" s="356"/>
      <c r="BJ10" s="356"/>
      <c r="BK10" s="356"/>
      <c r="BL10" s="19">
        <f>BN10+BP10</f>
        <v>1362</v>
      </c>
      <c r="BM10" s="12">
        <f>BL10/720</f>
        <v>1.8916666666666666</v>
      </c>
      <c r="BN10" s="37">
        <f>BN11+BN12+BN13+BN14+BN15</f>
        <v>967</v>
      </c>
      <c r="BO10" s="38">
        <f>BN10/720</f>
        <v>1.3430555555555554</v>
      </c>
      <c r="BP10" s="120">
        <f>BP11+BP12+BP13+BP14+BP15</f>
        <v>395</v>
      </c>
      <c r="BQ10" s="118">
        <f>BP10/720</f>
        <v>0.5486111111111112</v>
      </c>
      <c r="BR10" s="108"/>
      <c r="BS10" s="82"/>
      <c r="BT10" s="136"/>
      <c r="BU10" s="136"/>
      <c r="BV10" s="109"/>
      <c r="BW10" s="110"/>
    </row>
    <row r="11" spans="1:75" s="1" customFormat="1" ht="27.75" customHeight="1">
      <c r="A11" s="21"/>
      <c r="B11" s="173" t="s">
        <v>70</v>
      </c>
      <c r="C11" s="89"/>
      <c r="D11" s="296"/>
      <c r="E11" s="297"/>
      <c r="F11" s="90"/>
      <c r="G11" s="90"/>
      <c r="H11" s="90"/>
      <c r="I11" s="90"/>
      <c r="J11" s="90"/>
      <c r="K11" s="89"/>
      <c r="L11" s="84"/>
      <c r="M11" s="89"/>
      <c r="N11" s="90"/>
      <c r="O11" s="144"/>
      <c r="P11" s="90">
        <v>48</v>
      </c>
      <c r="Q11" s="90"/>
      <c r="R11" s="144"/>
      <c r="S11" s="91"/>
      <c r="T11" s="90"/>
      <c r="U11" s="144"/>
      <c r="V11" s="86"/>
      <c r="W11" s="84">
        <v>50</v>
      </c>
      <c r="X11" s="84"/>
      <c r="Y11" s="84">
        <v>58</v>
      </c>
      <c r="Z11" s="83">
        <v>61</v>
      </c>
      <c r="AA11" s="84"/>
      <c r="AB11" s="84">
        <v>64</v>
      </c>
      <c r="AC11" s="84"/>
      <c r="AD11" s="83">
        <v>50</v>
      </c>
      <c r="AE11" s="159">
        <v>50</v>
      </c>
      <c r="AF11" s="84"/>
      <c r="AG11" s="143">
        <v>113</v>
      </c>
      <c r="AH11" s="87"/>
      <c r="AI11" s="86">
        <v>48</v>
      </c>
      <c r="AJ11" s="86">
        <v>48</v>
      </c>
      <c r="AK11" s="88"/>
      <c r="AL11" s="88">
        <v>58</v>
      </c>
      <c r="AM11" s="88"/>
      <c r="AN11" s="151"/>
      <c r="AO11" s="87"/>
      <c r="AP11" s="88"/>
      <c r="AQ11" s="88">
        <v>54</v>
      </c>
      <c r="AR11" s="128"/>
      <c r="AS11" s="17"/>
      <c r="AT11" s="17"/>
      <c r="AU11" s="17"/>
      <c r="AV11" s="17"/>
      <c r="AW11" s="17"/>
      <c r="AX11" s="17"/>
      <c r="AY11" s="17"/>
      <c r="AZ11" s="17"/>
      <c r="BA11" s="136"/>
      <c r="BB11" s="136"/>
      <c r="BC11" s="136"/>
      <c r="BD11" s="136"/>
      <c r="BE11" s="356"/>
      <c r="BF11" s="356"/>
      <c r="BG11" s="356"/>
      <c r="BH11" s="356"/>
      <c r="BI11" s="356"/>
      <c r="BJ11" s="356"/>
      <c r="BK11" s="356"/>
      <c r="BL11" s="19"/>
      <c r="BM11" s="12">
        <f aca="true" t="shared" si="0" ref="BM11:BM27">BN11/720</f>
        <v>0.7486111111111111</v>
      </c>
      <c r="BN11" s="37">
        <f>C11+D11+F11+G11+H11+I11+J11+K11+L11+M11+N11+P11+Q11+S11+T11+V11+W11+X11+Y11+Z11+AA11+AB11+AC11+AD11+AF11+AH11+AI11+AJ11+AK11+AL11+AM11+AO11+AP11+AQ11+AR11+BE11+BH11</f>
        <v>539</v>
      </c>
      <c r="BO11" s="38">
        <f>BN11/720</f>
        <v>0.7486111111111111</v>
      </c>
      <c r="BP11" s="120">
        <f>E11+O11+R11+U11+AE11+AG11+AN11+BF11+BG11+BI11+BJ11+BK11</f>
        <v>163</v>
      </c>
      <c r="BQ11" s="121">
        <f>BP11/720</f>
        <v>0.2263888888888889</v>
      </c>
      <c r="BR11" s="108">
        <f>AS11+AT11+AU11+AV11+AW11+AX11+AY11+AZ11</f>
        <v>0</v>
      </c>
      <c r="BS11" s="82">
        <f>BR11/720</f>
        <v>0</v>
      </c>
      <c r="BT11" s="136">
        <f>BA11+BC11+BB11+BD11</f>
        <v>0</v>
      </c>
      <c r="BU11" s="136">
        <f>BT11/720</f>
        <v>0</v>
      </c>
      <c r="BV11" s="109"/>
      <c r="BW11" s="110"/>
    </row>
    <row r="12" spans="1:75" s="1" customFormat="1" ht="15.75" customHeight="1">
      <c r="A12" s="23"/>
      <c r="B12" s="168" t="s">
        <v>1</v>
      </c>
      <c r="C12" s="89"/>
      <c r="D12" s="296"/>
      <c r="E12" s="297"/>
      <c r="F12" s="90"/>
      <c r="G12" s="90"/>
      <c r="H12" s="90"/>
      <c r="I12" s="90"/>
      <c r="J12" s="90"/>
      <c r="K12" s="89"/>
      <c r="L12" s="93"/>
      <c r="M12" s="89"/>
      <c r="N12" s="90"/>
      <c r="O12" s="144"/>
      <c r="P12" s="90"/>
      <c r="Q12" s="90"/>
      <c r="R12" s="144"/>
      <c r="S12" s="91"/>
      <c r="T12" s="90"/>
      <c r="U12" s="144"/>
      <c r="V12" s="86"/>
      <c r="W12" s="93"/>
      <c r="X12" s="93"/>
      <c r="Y12" s="93"/>
      <c r="Z12" s="92"/>
      <c r="AA12" s="93"/>
      <c r="AB12" s="93"/>
      <c r="AC12" s="93"/>
      <c r="AD12" s="92"/>
      <c r="AE12" s="161"/>
      <c r="AF12" s="93"/>
      <c r="AG12" s="145"/>
      <c r="AH12" s="87"/>
      <c r="AI12" s="86"/>
      <c r="AJ12" s="86"/>
      <c r="AK12" s="88"/>
      <c r="AL12" s="88"/>
      <c r="AM12" s="88"/>
      <c r="AN12" s="151"/>
      <c r="AO12" s="87"/>
      <c r="AP12" s="88"/>
      <c r="AQ12" s="88"/>
      <c r="AR12" s="128"/>
      <c r="AS12" s="17"/>
      <c r="AT12" s="17"/>
      <c r="AU12" s="17"/>
      <c r="AV12" s="17"/>
      <c r="AW12" s="17"/>
      <c r="AX12" s="17"/>
      <c r="AY12" s="17"/>
      <c r="AZ12" s="17"/>
      <c r="BA12" s="136"/>
      <c r="BB12" s="136"/>
      <c r="BC12" s="136"/>
      <c r="BD12" s="136"/>
      <c r="BE12" s="356"/>
      <c r="BF12" s="356"/>
      <c r="BG12" s="356"/>
      <c r="BH12" s="356"/>
      <c r="BI12" s="356"/>
      <c r="BJ12" s="356"/>
      <c r="BK12" s="356"/>
      <c r="BL12" s="19"/>
      <c r="BM12" s="12">
        <f t="shared" si="0"/>
        <v>0</v>
      </c>
      <c r="BN12" s="37">
        <f aca="true" t="shared" si="1" ref="BN12:BN75">C12+D12+F12+G12+H12+I12+J12+K12+L12+M12+N12+P12+Q12+S12+T12+V12+W12+X12+Y12+Z12+AA12+AB12+AC12+AD12+AF12+AH12+AI12+AJ12+AK12+AL12+AM12+AO12+AP12+AQ12+AR12+BE12+BH12</f>
        <v>0</v>
      </c>
      <c r="BO12" s="38">
        <f aca="true" t="shared" si="2" ref="BO12:BO75">BN12/720</f>
        <v>0</v>
      </c>
      <c r="BP12" s="120">
        <f aca="true" t="shared" si="3" ref="BP12:BP75">E12+O12+R12+U12+AE12+AG12+AN12+BF12+BG12+BI12+BJ12+BK12</f>
        <v>0</v>
      </c>
      <c r="BQ12" s="121">
        <f aca="true" t="shared" si="4" ref="BQ12:BQ75">BP12/720</f>
        <v>0</v>
      </c>
      <c r="BR12" s="108">
        <f aca="true" t="shared" si="5" ref="BR12:BR75">AS12+AT12+AU12+AV12+AW12+AX12+AY12+AZ12</f>
        <v>0</v>
      </c>
      <c r="BS12" s="82">
        <f aca="true" t="shared" si="6" ref="BS12:BS75">BR12/720</f>
        <v>0</v>
      </c>
      <c r="BT12" s="136">
        <f aca="true" t="shared" si="7" ref="BT12:BT75">BA12+BC12+BB12+BD12</f>
        <v>0</v>
      </c>
      <c r="BU12" s="136">
        <f aca="true" t="shared" si="8" ref="BU12:BU75">BT12/720</f>
        <v>0</v>
      </c>
      <c r="BV12" s="109"/>
      <c r="BW12" s="110"/>
    </row>
    <row r="13" spans="1:75" s="1" customFormat="1" ht="18.75" customHeight="1">
      <c r="A13" s="21"/>
      <c r="B13" s="168" t="s">
        <v>0</v>
      </c>
      <c r="C13" s="83"/>
      <c r="D13" s="165"/>
      <c r="E13" s="166"/>
      <c r="F13" s="84"/>
      <c r="G13" s="84"/>
      <c r="H13" s="84"/>
      <c r="I13" s="84"/>
      <c r="J13" s="84"/>
      <c r="K13" s="83"/>
      <c r="L13" s="84"/>
      <c r="M13" s="83"/>
      <c r="N13" s="84"/>
      <c r="O13" s="143"/>
      <c r="P13" s="84"/>
      <c r="Q13" s="84"/>
      <c r="R13" s="143"/>
      <c r="S13" s="85"/>
      <c r="T13" s="84"/>
      <c r="U13" s="143"/>
      <c r="V13" s="86"/>
      <c r="W13" s="84"/>
      <c r="X13" s="84"/>
      <c r="Y13" s="84"/>
      <c r="Z13" s="83"/>
      <c r="AA13" s="84"/>
      <c r="AB13" s="84"/>
      <c r="AC13" s="84"/>
      <c r="AD13" s="83"/>
      <c r="AE13" s="159"/>
      <c r="AF13" s="84"/>
      <c r="AG13" s="143"/>
      <c r="AH13" s="87"/>
      <c r="AI13" s="86"/>
      <c r="AJ13" s="86"/>
      <c r="AK13" s="88"/>
      <c r="AL13" s="88"/>
      <c r="AM13" s="88"/>
      <c r="AN13" s="151"/>
      <c r="AO13" s="87"/>
      <c r="AP13" s="88"/>
      <c r="AQ13" s="88"/>
      <c r="AR13" s="128"/>
      <c r="AS13" s="17"/>
      <c r="AT13" s="17"/>
      <c r="AU13" s="17"/>
      <c r="AV13" s="17"/>
      <c r="AW13" s="17"/>
      <c r="AX13" s="17"/>
      <c r="AY13" s="17"/>
      <c r="AZ13" s="17"/>
      <c r="BA13" s="136"/>
      <c r="BB13" s="136"/>
      <c r="BC13" s="136"/>
      <c r="BD13" s="136"/>
      <c r="BE13" s="356"/>
      <c r="BF13" s="356"/>
      <c r="BG13" s="356"/>
      <c r="BH13" s="356"/>
      <c r="BI13" s="356"/>
      <c r="BJ13" s="356"/>
      <c r="BK13" s="356"/>
      <c r="BL13" s="19"/>
      <c r="BM13" s="12">
        <f t="shared" si="0"/>
        <v>0</v>
      </c>
      <c r="BN13" s="37">
        <f t="shared" si="1"/>
        <v>0</v>
      </c>
      <c r="BO13" s="38">
        <f t="shared" si="2"/>
        <v>0</v>
      </c>
      <c r="BP13" s="120">
        <f t="shared" si="3"/>
        <v>0</v>
      </c>
      <c r="BQ13" s="121">
        <f t="shared" si="4"/>
        <v>0</v>
      </c>
      <c r="BR13" s="108">
        <f t="shared" si="5"/>
        <v>0</v>
      </c>
      <c r="BS13" s="82">
        <f t="shared" si="6"/>
        <v>0</v>
      </c>
      <c r="BT13" s="136">
        <f t="shared" si="7"/>
        <v>0</v>
      </c>
      <c r="BU13" s="136">
        <f t="shared" si="8"/>
        <v>0</v>
      </c>
      <c r="BV13" s="109"/>
      <c r="BW13" s="110"/>
    </row>
    <row r="14" spans="1:75" s="1" customFormat="1" ht="19.5" customHeight="1">
      <c r="A14" s="23"/>
      <c r="B14" s="173" t="s">
        <v>71</v>
      </c>
      <c r="C14" s="83">
        <v>80</v>
      </c>
      <c r="D14" s="165">
        <v>116</v>
      </c>
      <c r="E14" s="166">
        <v>116</v>
      </c>
      <c r="F14" s="84"/>
      <c r="G14" s="84">
        <v>116</v>
      </c>
      <c r="H14" s="84"/>
      <c r="I14" s="84"/>
      <c r="J14" s="84"/>
      <c r="K14" s="83"/>
      <c r="L14" s="84"/>
      <c r="M14" s="83"/>
      <c r="N14" s="84">
        <v>116</v>
      </c>
      <c r="O14" s="143">
        <v>116</v>
      </c>
      <c r="P14" s="84"/>
      <c r="Q14" s="84"/>
      <c r="R14" s="143"/>
      <c r="S14" s="85"/>
      <c r="T14" s="84"/>
      <c r="U14" s="143"/>
      <c r="V14" s="86"/>
      <c r="W14" s="84"/>
      <c r="X14" s="84"/>
      <c r="Y14" s="84"/>
      <c r="Z14" s="83"/>
      <c r="AA14" s="84"/>
      <c r="AB14" s="84"/>
      <c r="AC14" s="84"/>
      <c r="AD14" s="83"/>
      <c r="AE14" s="159"/>
      <c r="AF14" s="84"/>
      <c r="AG14" s="143"/>
      <c r="AH14" s="87"/>
      <c r="AI14" s="86"/>
      <c r="AJ14" s="86"/>
      <c r="AK14" s="88"/>
      <c r="AL14" s="88"/>
      <c r="AM14" s="88"/>
      <c r="AN14" s="151"/>
      <c r="AO14" s="87"/>
      <c r="AP14" s="88"/>
      <c r="AQ14" s="88"/>
      <c r="AR14" s="128"/>
      <c r="AS14" s="17"/>
      <c r="AT14" s="17"/>
      <c r="AU14" s="17"/>
      <c r="AV14" s="17"/>
      <c r="AW14" s="17"/>
      <c r="AX14" s="17"/>
      <c r="AY14" s="17"/>
      <c r="AZ14" s="17"/>
      <c r="BA14" s="136"/>
      <c r="BB14" s="136"/>
      <c r="BC14" s="136"/>
      <c r="BD14" s="136"/>
      <c r="BE14" s="356"/>
      <c r="BF14" s="356"/>
      <c r="BG14" s="356"/>
      <c r="BH14" s="356"/>
      <c r="BI14" s="356"/>
      <c r="BJ14" s="356"/>
      <c r="BK14" s="356"/>
      <c r="BL14" s="19"/>
      <c r="BM14" s="12">
        <f t="shared" si="0"/>
        <v>0.5944444444444444</v>
      </c>
      <c r="BN14" s="37">
        <f t="shared" si="1"/>
        <v>428</v>
      </c>
      <c r="BO14" s="38">
        <f t="shared" si="2"/>
        <v>0.5944444444444444</v>
      </c>
      <c r="BP14" s="120">
        <f t="shared" si="3"/>
        <v>232</v>
      </c>
      <c r="BQ14" s="121">
        <f t="shared" si="4"/>
        <v>0.32222222222222224</v>
      </c>
      <c r="BR14" s="108">
        <f t="shared" si="5"/>
        <v>0</v>
      </c>
      <c r="BS14" s="82">
        <f t="shared" si="6"/>
        <v>0</v>
      </c>
      <c r="BT14" s="136">
        <f t="shared" si="7"/>
        <v>0</v>
      </c>
      <c r="BU14" s="136">
        <f t="shared" si="8"/>
        <v>0</v>
      </c>
      <c r="BV14" s="109"/>
      <c r="BW14" s="110"/>
    </row>
    <row r="15" spans="1:75" s="1" customFormat="1" ht="16.5" customHeight="1">
      <c r="A15" s="23"/>
      <c r="B15" s="168" t="s">
        <v>1</v>
      </c>
      <c r="C15" s="83"/>
      <c r="D15" s="165"/>
      <c r="E15" s="166"/>
      <c r="F15" s="84"/>
      <c r="G15" s="84"/>
      <c r="H15" s="84"/>
      <c r="I15" s="84"/>
      <c r="J15" s="84"/>
      <c r="K15" s="83"/>
      <c r="L15" s="93"/>
      <c r="M15" s="83"/>
      <c r="N15" s="84"/>
      <c r="O15" s="143"/>
      <c r="P15" s="84"/>
      <c r="Q15" s="84"/>
      <c r="R15" s="143"/>
      <c r="S15" s="85"/>
      <c r="T15" s="84"/>
      <c r="U15" s="143"/>
      <c r="V15" s="86"/>
      <c r="W15" s="93"/>
      <c r="X15" s="93"/>
      <c r="Y15" s="93"/>
      <c r="Z15" s="92"/>
      <c r="AA15" s="93"/>
      <c r="AB15" s="93"/>
      <c r="AC15" s="93"/>
      <c r="AD15" s="92"/>
      <c r="AE15" s="161"/>
      <c r="AF15" s="93"/>
      <c r="AG15" s="145"/>
      <c r="AH15" s="87"/>
      <c r="AI15" s="86"/>
      <c r="AJ15" s="86"/>
      <c r="AK15" s="88"/>
      <c r="AL15" s="88"/>
      <c r="AM15" s="88"/>
      <c r="AN15" s="151"/>
      <c r="AO15" s="87"/>
      <c r="AP15" s="88"/>
      <c r="AQ15" s="88"/>
      <c r="AR15" s="128"/>
      <c r="AS15" s="17"/>
      <c r="AT15" s="17"/>
      <c r="AU15" s="17"/>
      <c r="AV15" s="17"/>
      <c r="AW15" s="17"/>
      <c r="AX15" s="17"/>
      <c r="AY15" s="17"/>
      <c r="AZ15" s="17"/>
      <c r="BA15" s="136"/>
      <c r="BB15" s="136"/>
      <c r="BC15" s="136"/>
      <c r="BD15" s="136"/>
      <c r="BE15" s="356"/>
      <c r="BF15" s="356"/>
      <c r="BG15" s="356"/>
      <c r="BH15" s="356"/>
      <c r="BI15" s="356"/>
      <c r="BJ15" s="356"/>
      <c r="BK15" s="356"/>
      <c r="BL15" s="19"/>
      <c r="BM15" s="12">
        <f t="shared" si="0"/>
        <v>0</v>
      </c>
      <c r="BN15" s="37">
        <f t="shared" si="1"/>
        <v>0</v>
      </c>
      <c r="BO15" s="38">
        <f t="shared" si="2"/>
        <v>0</v>
      </c>
      <c r="BP15" s="120">
        <f t="shared" si="3"/>
        <v>0</v>
      </c>
      <c r="BQ15" s="121">
        <f t="shared" si="4"/>
        <v>0</v>
      </c>
      <c r="BR15" s="108">
        <f t="shared" si="5"/>
        <v>0</v>
      </c>
      <c r="BS15" s="82">
        <f t="shared" si="6"/>
        <v>0</v>
      </c>
      <c r="BT15" s="136">
        <f t="shared" si="7"/>
        <v>0</v>
      </c>
      <c r="BU15" s="136">
        <f t="shared" si="8"/>
        <v>0</v>
      </c>
      <c r="BV15" s="109"/>
      <c r="BW15" s="110"/>
    </row>
    <row r="16" spans="1:75" s="1" customFormat="1" ht="16.5" customHeight="1">
      <c r="A16" s="21" t="s">
        <v>72</v>
      </c>
      <c r="B16" s="168"/>
      <c r="C16" s="83"/>
      <c r="D16" s="165"/>
      <c r="E16" s="166"/>
      <c r="F16" s="84"/>
      <c r="G16" s="84"/>
      <c r="H16" s="84"/>
      <c r="I16" s="84"/>
      <c r="J16" s="84"/>
      <c r="K16" s="83"/>
      <c r="L16" s="93"/>
      <c r="M16" s="83"/>
      <c r="N16" s="84"/>
      <c r="O16" s="143"/>
      <c r="P16" s="84"/>
      <c r="Q16" s="84"/>
      <c r="R16" s="143"/>
      <c r="S16" s="85"/>
      <c r="T16" s="84"/>
      <c r="U16" s="143"/>
      <c r="V16" s="86"/>
      <c r="W16" s="93"/>
      <c r="X16" s="93"/>
      <c r="Y16" s="93"/>
      <c r="Z16" s="92"/>
      <c r="AA16" s="93"/>
      <c r="AB16" s="93"/>
      <c r="AC16" s="93"/>
      <c r="AD16" s="92"/>
      <c r="AE16" s="161"/>
      <c r="AF16" s="93"/>
      <c r="AG16" s="145"/>
      <c r="AH16" s="87"/>
      <c r="AI16" s="86"/>
      <c r="AJ16" s="86"/>
      <c r="AK16" s="88"/>
      <c r="AL16" s="88"/>
      <c r="AM16" s="88"/>
      <c r="AN16" s="151"/>
      <c r="AO16" s="87"/>
      <c r="AP16" s="88"/>
      <c r="AQ16" s="88"/>
      <c r="AR16" s="128"/>
      <c r="AS16" s="17"/>
      <c r="AT16" s="17"/>
      <c r="AU16" s="17"/>
      <c r="AV16" s="17"/>
      <c r="AW16" s="17"/>
      <c r="AX16" s="17"/>
      <c r="AY16" s="17"/>
      <c r="AZ16" s="17"/>
      <c r="BA16" s="136"/>
      <c r="BB16" s="136"/>
      <c r="BC16" s="136"/>
      <c r="BD16" s="136"/>
      <c r="BE16" s="356"/>
      <c r="BF16" s="356"/>
      <c r="BG16" s="356"/>
      <c r="BH16" s="356"/>
      <c r="BI16" s="356"/>
      <c r="BJ16" s="356"/>
      <c r="BK16" s="356"/>
      <c r="BL16" s="19">
        <f>BN16+BP16</f>
        <v>1382</v>
      </c>
      <c r="BM16" s="12">
        <f t="shared" si="0"/>
        <v>1.5013888888888889</v>
      </c>
      <c r="BN16" s="37">
        <f>BN17+BN18+BN19+BN20+BN21</f>
        <v>1081</v>
      </c>
      <c r="BO16" s="38">
        <f t="shared" si="2"/>
        <v>1.5013888888888889</v>
      </c>
      <c r="BP16" s="120">
        <f>BP17+BP18+BP19+BP20+BP21</f>
        <v>301</v>
      </c>
      <c r="BQ16" s="121">
        <f t="shared" si="4"/>
        <v>0.41805555555555557</v>
      </c>
      <c r="BR16" s="108">
        <f t="shared" si="5"/>
        <v>0</v>
      </c>
      <c r="BS16" s="82">
        <f t="shared" si="6"/>
        <v>0</v>
      </c>
      <c r="BT16" s="136">
        <f t="shared" si="7"/>
        <v>0</v>
      </c>
      <c r="BU16" s="136">
        <f t="shared" si="8"/>
        <v>0</v>
      </c>
      <c r="BV16" s="109"/>
      <c r="BW16" s="110"/>
    </row>
    <row r="17" spans="1:75" s="1" customFormat="1" ht="20.25" customHeight="1">
      <c r="A17" s="23"/>
      <c r="B17" s="173" t="s">
        <v>70</v>
      </c>
      <c r="C17" s="92"/>
      <c r="D17" s="163"/>
      <c r="E17" s="164"/>
      <c r="F17" s="93">
        <v>58</v>
      </c>
      <c r="G17" s="93"/>
      <c r="H17" s="93">
        <v>48</v>
      </c>
      <c r="I17" s="93"/>
      <c r="J17" s="93"/>
      <c r="K17" s="92">
        <v>116</v>
      </c>
      <c r="L17" s="84">
        <v>64</v>
      </c>
      <c r="M17" s="92">
        <v>66</v>
      </c>
      <c r="N17" s="93"/>
      <c r="O17" s="145"/>
      <c r="P17" s="93"/>
      <c r="Q17" s="93"/>
      <c r="R17" s="145"/>
      <c r="S17" s="85">
        <v>72</v>
      </c>
      <c r="T17" s="93"/>
      <c r="U17" s="145"/>
      <c r="V17" s="86">
        <v>48</v>
      </c>
      <c r="W17" s="84"/>
      <c r="X17" s="84"/>
      <c r="Y17" s="84"/>
      <c r="Z17" s="83"/>
      <c r="AA17" s="84">
        <v>64</v>
      </c>
      <c r="AB17" s="84">
        <v>64</v>
      </c>
      <c r="AC17" s="84">
        <v>72</v>
      </c>
      <c r="AD17" s="83">
        <v>50</v>
      </c>
      <c r="AE17" s="159">
        <v>50</v>
      </c>
      <c r="AF17" s="84">
        <v>113</v>
      </c>
      <c r="AG17" s="143">
        <v>113</v>
      </c>
      <c r="AH17" s="87"/>
      <c r="AI17" s="86"/>
      <c r="AJ17" s="86"/>
      <c r="AK17" s="88"/>
      <c r="AL17" s="88"/>
      <c r="AM17" s="88">
        <v>40</v>
      </c>
      <c r="AN17" s="151">
        <v>48</v>
      </c>
      <c r="AO17" s="87"/>
      <c r="AP17" s="88"/>
      <c r="AQ17" s="88"/>
      <c r="AR17" s="128"/>
      <c r="AS17" s="17"/>
      <c r="AT17" s="17"/>
      <c r="AU17" s="17"/>
      <c r="AV17" s="17"/>
      <c r="AW17" s="17"/>
      <c r="AX17" s="17"/>
      <c r="AY17" s="17"/>
      <c r="AZ17" s="17"/>
      <c r="BA17" s="136"/>
      <c r="BB17" s="136"/>
      <c r="BC17" s="136"/>
      <c r="BD17" s="136"/>
      <c r="BE17" s="356"/>
      <c r="BF17" s="356"/>
      <c r="BG17" s="356"/>
      <c r="BH17" s="356"/>
      <c r="BI17" s="356"/>
      <c r="BJ17" s="356"/>
      <c r="BK17" s="356"/>
      <c r="BL17" s="19"/>
      <c r="BM17" s="12">
        <f t="shared" si="0"/>
        <v>1.2152777777777777</v>
      </c>
      <c r="BN17" s="37">
        <f t="shared" si="1"/>
        <v>875</v>
      </c>
      <c r="BO17" s="38">
        <f t="shared" si="2"/>
        <v>1.2152777777777777</v>
      </c>
      <c r="BP17" s="120">
        <f t="shared" si="3"/>
        <v>211</v>
      </c>
      <c r="BQ17" s="121">
        <f t="shared" si="4"/>
        <v>0.29305555555555557</v>
      </c>
      <c r="BR17" s="108">
        <f t="shared" si="5"/>
        <v>0</v>
      </c>
      <c r="BS17" s="82">
        <f t="shared" si="6"/>
        <v>0</v>
      </c>
      <c r="BT17" s="136">
        <f t="shared" si="7"/>
        <v>0</v>
      </c>
      <c r="BU17" s="136">
        <f t="shared" si="8"/>
        <v>0</v>
      </c>
      <c r="BV17" s="109"/>
      <c r="BW17" s="110"/>
    </row>
    <row r="18" spans="1:75" s="1" customFormat="1" ht="14.25" customHeight="1">
      <c r="A18" s="21"/>
      <c r="B18" s="168" t="s">
        <v>1</v>
      </c>
      <c r="C18" s="83"/>
      <c r="D18" s="165"/>
      <c r="E18" s="166"/>
      <c r="F18" s="84"/>
      <c r="G18" s="84"/>
      <c r="H18" s="84"/>
      <c r="I18" s="84"/>
      <c r="J18" s="84"/>
      <c r="K18" s="83"/>
      <c r="L18" s="84"/>
      <c r="M18" s="83"/>
      <c r="N18" s="84"/>
      <c r="O18" s="143"/>
      <c r="P18" s="84"/>
      <c r="Q18" s="84"/>
      <c r="R18" s="143"/>
      <c r="S18" s="85"/>
      <c r="T18" s="84"/>
      <c r="U18" s="143"/>
      <c r="V18" s="86"/>
      <c r="W18" s="84"/>
      <c r="X18" s="84"/>
      <c r="Y18" s="84"/>
      <c r="Z18" s="83"/>
      <c r="AA18" s="84"/>
      <c r="AB18" s="84"/>
      <c r="AC18" s="84"/>
      <c r="AD18" s="83"/>
      <c r="AE18" s="159"/>
      <c r="AF18" s="84"/>
      <c r="AG18" s="143"/>
      <c r="AH18" s="87"/>
      <c r="AI18" s="86"/>
      <c r="AJ18" s="86"/>
      <c r="AK18" s="88"/>
      <c r="AL18" s="88"/>
      <c r="AM18" s="88"/>
      <c r="AN18" s="151"/>
      <c r="AO18" s="87"/>
      <c r="AP18" s="88"/>
      <c r="AQ18" s="88"/>
      <c r="AR18" s="128"/>
      <c r="AS18" s="17"/>
      <c r="AT18" s="17"/>
      <c r="AU18" s="17"/>
      <c r="AV18" s="17"/>
      <c r="AW18" s="17"/>
      <c r="AX18" s="17"/>
      <c r="AY18" s="17"/>
      <c r="AZ18" s="17"/>
      <c r="BA18" s="136"/>
      <c r="BB18" s="136"/>
      <c r="BC18" s="136"/>
      <c r="BD18" s="136"/>
      <c r="BE18" s="356"/>
      <c r="BF18" s="356"/>
      <c r="BG18" s="356"/>
      <c r="BH18" s="356"/>
      <c r="BI18" s="356"/>
      <c r="BJ18" s="356"/>
      <c r="BK18" s="356"/>
      <c r="BL18" s="19"/>
      <c r="BM18" s="12">
        <f t="shared" si="0"/>
        <v>0</v>
      </c>
      <c r="BN18" s="37">
        <f t="shared" si="1"/>
        <v>0</v>
      </c>
      <c r="BO18" s="38">
        <f t="shared" si="2"/>
        <v>0</v>
      </c>
      <c r="BP18" s="120">
        <f t="shared" si="3"/>
        <v>0</v>
      </c>
      <c r="BQ18" s="121">
        <f t="shared" si="4"/>
        <v>0</v>
      </c>
      <c r="BR18" s="108">
        <f t="shared" si="5"/>
        <v>0</v>
      </c>
      <c r="BS18" s="82">
        <f t="shared" si="6"/>
        <v>0</v>
      </c>
      <c r="BT18" s="136">
        <f t="shared" si="7"/>
        <v>0</v>
      </c>
      <c r="BU18" s="136">
        <f t="shared" si="8"/>
        <v>0</v>
      </c>
      <c r="BV18" s="109"/>
      <c r="BW18" s="110"/>
    </row>
    <row r="19" spans="1:75" s="1" customFormat="1" ht="14.25" customHeight="1">
      <c r="A19" s="21"/>
      <c r="B19" s="167" t="s">
        <v>0</v>
      </c>
      <c r="C19" s="83"/>
      <c r="D19" s="165"/>
      <c r="E19" s="166"/>
      <c r="F19" s="84"/>
      <c r="G19" s="84"/>
      <c r="H19" s="84"/>
      <c r="I19" s="84"/>
      <c r="J19" s="84"/>
      <c r="K19" s="83"/>
      <c r="L19" s="93"/>
      <c r="M19" s="83"/>
      <c r="N19" s="84"/>
      <c r="O19" s="143"/>
      <c r="P19" s="84"/>
      <c r="Q19" s="84"/>
      <c r="R19" s="143"/>
      <c r="S19" s="85"/>
      <c r="T19" s="84"/>
      <c r="U19" s="143"/>
      <c r="V19" s="86"/>
      <c r="W19" s="93"/>
      <c r="X19" s="93"/>
      <c r="Y19" s="93"/>
      <c r="Z19" s="92"/>
      <c r="AA19" s="93"/>
      <c r="AB19" s="93"/>
      <c r="AC19" s="93"/>
      <c r="AD19" s="92"/>
      <c r="AE19" s="161"/>
      <c r="AF19" s="93"/>
      <c r="AG19" s="145"/>
      <c r="AH19" s="87"/>
      <c r="AI19" s="86"/>
      <c r="AJ19" s="86"/>
      <c r="AK19" s="88"/>
      <c r="AL19" s="88"/>
      <c r="AM19" s="88"/>
      <c r="AN19" s="151"/>
      <c r="AO19" s="87"/>
      <c r="AP19" s="88"/>
      <c r="AQ19" s="88"/>
      <c r="AR19" s="128"/>
      <c r="AS19" s="17"/>
      <c r="AT19" s="17"/>
      <c r="AU19" s="17"/>
      <c r="AV19" s="17"/>
      <c r="AW19" s="17"/>
      <c r="AX19" s="17"/>
      <c r="AY19" s="17"/>
      <c r="AZ19" s="17"/>
      <c r="BA19" s="136"/>
      <c r="BB19" s="136"/>
      <c r="BC19" s="136"/>
      <c r="BD19" s="136"/>
      <c r="BE19" s="356"/>
      <c r="BF19" s="356"/>
      <c r="BG19" s="356"/>
      <c r="BH19" s="356"/>
      <c r="BI19" s="356"/>
      <c r="BJ19" s="356"/>
      <c r="BK19" s="356"/>
      <c r="BL19" s="19"/>
      <c r="BM19" s="12">
        <f t="shared" si="0"/>
        <v>0</v>
      </c>
      <c r="BN19" s="37">
        <f t="shared" si="1"/>
        <v>0</v>
      </c>
      <c r="BO19" s="38">
        <f t="shared" si="2"/>
        <v>0</v>
      </c>
      <c r="BP19" s="120">
        <f t="shared" si="3"/>
        <v>0</v>
      </c>
      <c r="BQ19" s="121">
        <f t="shared" si="4"/>
        <v>0</v>
      </c>
      <c r="BR19" s="108">
        <f t="shared" si="5"/>
        <v>0</v>
      </c>
      <c r="BS19" s="82">
        <f t="shared" si="6"/>
        <v>0</v>
      </c>
      <c r="BT19" s="136">
        <f t="shared" si="7"/>
        <v>0</v>
      </c>
      <c r="BU19" s="136">
        <f t="shared" si="8"/>
        <v>0</v>
      </c>
      <c r="BV19" s="109"/>
      <c r="BW19" s="110"/>
    </row>
    <row r="20" spans="1:75" s="1" customFormat="1" ht="20.25" customHeight="1">
      <c r="A20" s="23"/>
      <c r="B20" s="173" t="s">
        <v>71</v>
      </c>
      <c r="C20" s="83"/>
      <c r="D20" s="165">
        <v>116</v>
      </c>
      <c r="E20" s="166"/>
      <c r="F20" s="84"/>
      <c r="G20" s="84"/>
      <c r="H20" s="84"/>
      <c r="I20" s="84"/>
      <c r="J20" s="84"/>
      <c r="K20" s="83"/>
      <c r="L20" s="84"/>
      <c r="M20" s="83"/>
      <c r="N20" s="84"/>
      <c r="O20" s="143"/>
      <c r="P20" s="84"/>
      <c r="Q20" s="84">
        <v>90</v>
      </c>
      <c r="R20" s="143">
        <v>90</v>
      </c>
      <c r="S20" s="85"/>
      <c r="T20" s="84"/>
      <c r="U20" s="143"/>
      <c r="V20" s="86"/>
      <c r="W20" s="84"/>
      <c r="X20" s="84"/>
      <c r="Y20" s="84"/>
      <c r="Z20" s="83"/>
      <c r="AA20" s="84"/>
      <c r="AB20" s="84"/>
      <c r="AC20" s="84"/>
      <c r="AD20" s="83"/>
      <c r="AE20" s="159"/>
      <c r="AF20" s="84"/>
      <c r="AG20" s="143"/>
      <c r="AH20" s="87"/>
      <c r="AI20" s="86"/>
      <c r="AJ20" s="86"/>
      <c r="AK20" s="88"/>
      <c r="AL20" s="88"/>
      <c r="AM20" s="88"/>
      <c r="AN20" s="151"/>
      <c r="AO20" s="87"/>
      <c r="AP20" s="88"/>
      <c r="AQ20" s="88"/>
      <c r="AR20" s="128"/>
      <c r="AS20" s="17"/>
      <c r="AT20" s="17"/>
      <c r="AU20" s="17"/>
      <c r="AV20" s="17"/>
      <c r="AW20" s="17"/>
      <c r="AX20" s="17"/>
      <c r="AY20" s="17"/>
      <c r="AZ20" s="17"/>
      <c r="BA20" s="136"/>
      <c r="BB20" s="136"/>
      <c r="BC20" s="136"/>
      <c r="BD20" s="136"/>
      <c r="BE20" s="356"/>
      <c r="BF20" s="356"/>
      <c r="BG20" s="356"/>
      <c r="BH20" s="356"/>
      <c r="BI20" s="356"/>
      <c r="BJ20" s="356"/>
      <c r="BK20" s="356"/>
      <c r="BL20" s="19"/>
      <c r="BM20" s="12">
        <f t="shared" si="0"/>
        <v>0.2861111111111111</v>
      </c>
      <c r="BN20" s="37">
        <f t="shared" si="1"/>
        <v>206</v>
      </c>
      <c r="BO20" s="38">
        <f t="shared" si="2"/>
        <v>0.2861111111111111</v>
      </c>
      <c r="BP20" s="120">
        <f t="shared" si="3"/>
        <v>90</v>
      </c>
      <c r="BQ20" s="121">
        <f t="shared" si="4"/>
        <v>0.125</v>
      </c>
      <c r="BR20" s="108">
        <f t="shared" si="5"/>
        <v>0</v>
      </c>
      <c r="BS20" s="82">
        <f t="shared" si="6"/>
        <v>0</v>
      </c>
      <c r="BT20" s="136">
        <f t="shared" si="7"/>
        <v>0</v>
      </c>
      <c r="BU20" s="136">
        <f t="shared" si="8"/>
        <v>0</v>
      </c>
      <c r="BV20" s="109"/>
      <c r="BW20" s="110"/>
    </row>
    <row r="21" spans="1:75" s="1" customFormat="1" ht="14.25" customHeight="1">
      <c r="A21" s="23"/>
      <c r="B21" s="168" t="s">
        <v>1</v>
      </c>
      <c r="C21" s="83"/>
      <c r="D21" s="165"/>
      <c r="E21" s="166"/>
      <c r="F21" s="84"/>
      <c r="G21" s="84"/>
      <c r="H21" s="84"/>
      <c r="I21" s="84"/>
      <c r="J21" s="84"/>
      <c r="K21" s="83"/>
      <c r="L21" s="84"/>
      <c r="M21" s="83"/>
      <c r="N21" s="84"/>
      <c r="O21" s="143"/>
      <c r="P21" s="84"/>
      <c r="Q21" s="84"/>
      <c r="R21" s="143"/>
      <c r="S21" s="85"/>
      <c r="T21" s="84"/>
      <c r="U21" s="143"/>
      <c r="V21" s="86"/>
      <c r="W21" s="84"/>
      <c r="X21" s="84"/>
      <c r="Y21" s="84"/>
      <c r="Z21" s="83"/>
      <c r="AA21" s="84"/>
      <c r="AB21" s="84"/>
      <c r="AC21" s="84"/>
      <c r="AD21" s="83"/>
      <c r="AE21" s="159"/>
      <c r="AF21" s="84"/>
      <c r="AG21" s="143"/>
      <c r="AH21" s="87"/>
      <c r="AI21" s="86"/>
      <c r="AJ21" s="86"/>
      <c r="AK21" s="88"/>
      <c r="AL21" s="88"/>
      <c r="AM21" s="88"/>
      <c r="AN21" s="151"/>
      <c r="AO21" s="87"/>
      <c r="AP21" s="88"/>
      <c r="AQ21" s="88"/>
      <c r="AR21" s="128"/>
      <c r="AS21" s="17"/>
      <c r="AT21" s="17"/>
      <c r="AU21" s="17"/>
      <c r="AV21" s="17"/>
      <c r="AW21" s="17"/>
      <c r="AX21" s="17"/>
      <c r="AY21" s="17"/>
      <c r="AZ21" s="17"/>
      <c r="BA21" s="136"/>
      <c r="BB21" s="136"/>
      <c r="BC21" s="136"/>
      <c r="BD21" s="136"/>
      <c r="BE21" s="356"/>
      <c r="BF21" s="356"/>
      <c r="BG21" s="356"/>
      <c r="BH21" s="356"/>
      <c r="BI21" s="356"/>
      <c r="BJ21" s="356"/>
      <c r="BK21" s="356"/>
      <c r="BL21" s="19"/>
      <c r="BM21" s="12">
        <f t="shared" si="0"/>
        <v>0</v>
      </c>
      <c r="BN21" s="37">
        <f t="shared" si="1"/>
        <v>0</v>
      </c>
      <c r="BO21" s="38">
        <f t="shared" si="2"/>
        <v>0</v>
      </c>
      <c r="BP21" s="120">
        <f t="shared" si="3"/>
        <v>0</v>
      </c>
      <c r="BQ21" s="121">
        <f t="shared" si="4"/>
        <v>0</v>
      </c>
      <c r="BR21" s="108">
        <f t="shared" si="5"/>
        <v>0</v>
      </c>
      <c r="BS21" s="82">
        <f t="shared" si="6"/>
        <v>0</v>
      </c>
      <c r="BT21" s="136">
        <f t="shared" si="7"/>
        <v>0</v>
      </c>
      <c r="BU21" s="136">
        <f t="shared" si="8"/>
        <v>0</v>
      </c>
      <c r="BV21" s="109"/>
      <c r="BW21" s="110"/>
    </row>
    <row r="22" spans="1:75" s="1" customFormat="1" ht="21" customHeight="1">
      <c r="A22" s="23" t="s">
        <v>151</v>
      </c>
      <c r="B22" s="168"/>
      <c r="C22" s="83"/>
      <c r="D22" s="165"/>
      <c r="E22" s="166"/>
      <c r="F22" s="84"/>
      <c r="G22" s="84"/>
      <c r="H22" s="84"/>
      <c r="I22" s="84"/>
      <c r="J22" s="84"/>
      <c r="K22" s="83"/>
      <c r="L22" s="84"/>
      <c r="M22" s="83"/>
      <c r="N22" s="84"/>
      <c r="O22" s="143"/>
      <c r="P22" s="84"/>
      <c r="Q22" s="84"/>
      <c r="R22" s="143"/>
      <c r="S22" s="85"/>
      <c r="T22" s="84"/>
      <c r="U22" s="143"/>
      <c r="V22" s="86"/>
      <c r="W22" s="84"/>
      <c r="X22" s="84"/>
      <c r="Y22" s="84"/>
      <c r="Z22" s="83"/>
      <c r="AA22" s="84"/>
      <c r="AB22" s="84"/>
      <c r="AC22" s="84"/>
      <c r="AD22" s="83"/>
      <c r="AE22" s="159"/>
      <c r="AF22" s="84"/>
      <c r="AG22" s="143"/>
      <c r="AH22" s="87"/>
      <c r="AI22" s="86"/>
      <c r="AJ22" s="86"/>
      <c r="AK22" s="88"/>
      <c r="AL22" s="88"/>
      <c r="AM22" s="88"/>
      <c r="AN22" s="151"/>
      <c r="AO22" s="87"/>
      <c r="AP22" s="88"/>
      <c r="AQ22" s="88"/>
      <c r="AR22" s="128"/>
      <c r="AS22" s="17"/>
      <c r="AT22" s="17"/>
      <c r="AU22" s="17"/>
      <c r="AV22" s="17"/>
      <c r="AW22" s="17"/>
      <c r="AX22" s="17"/>
      <c r="AY22" s="17"/>
      <c r="AZ22" s="17"/>
      <c r="BA22" s="136"/>
      <c r="BB22" s="136"/>
      <c r="BC22" s="136"/>
      <c r="BD22" s="136"/>
      <c r="BE22" s="356"/>
      <c r="BF22" s="356"/>
      <c r="BG22" s="356"/>
      <c r="BH22" s="356"/>
      <c r="BI22" s="356"/>
      <c r="BJ22" s="356"/>
      <c r="BK22" s="356"/>
      <c r="BL22" s="19">
        <f>BN22+BP22+BR22</f>
        <v>1187</v>
      </c>
      <c r="BM22" s="12">
        <f t="shared" si="0"/>
        <v>1.2791666666666666</v>
      </c>
      <c r="BN22" s="37">
        <f>BN23+BN24+BN25+BN26+BN27</f>
        <v>921</v>
      </c>
      <c r="BO22" s="38">
        <f t="shared" si="2"/>
        <v>1.2791666666666666</v>
      </c>
      <c r="BP22" s="120">
        <f>SUM(BP23:BP27)</f>
        <v>48</v>
      </c>
      <c r="BQ22" s="121">
        <f t="shared" si="4"/>
        <v>0.06666666666666667</v>
      </c>
      <c r="BR22" s="108">
        <f>SUM(BR23:BR27)</f>
        <v>218</v>
      </c>
      <c r="BS22" s="82">
        <f t="shared" si="6"/>
        <v>0.30277777777777776</v>
      </c>
      <c r="BT22" s="136">
        <f t="shared" si="7"/>
        <v>0</v>
      </c>
      <c r="BU22" s="136">
        <f t="shared" si="8"/>
        <v>0</v>
      </c>
      <c r="BV22" s="109"/>
      <c r="BW22" s="110"/>
    </row>
    <row r="23" spans="1:75" s="1" customFormat="1" ht="14.25" customHeight="1">
      <c r="A23" s="23"/>
      <c r="B23" s="170" t="s">
        <v>167</v>
      </c>
      <c r="C23" s="83">
        <v>82</v>
      </c>
      <c r="D23" s="165"/>
      <c r="E23" s="166"/>
      <c r="F23" s="84">
        <v>58</v>
      </c>
      <c r="G23" s="84"/>
      <c r="H23" s="84"/>
      <c r="I23" s="84"/>
      <c r="J23" s="84"/>
      <c r="K23" s="83">
        <v>118</v>
      </c>
      <c r="L23" s="84"/>
      <c r="M23" s="83"/>
      <c r="N23" s="84"/>
      <c r="O23" s="143"/>
      <c r="P23" s="84"/>
      <c r="Q23" s="84"/>
      <c r="R23" s="143"/>
      <c r="S23" s="85"/>
      <c r="T23" s="84"/>
      <c r="U23" s="143"/>
      <c r="V23" s="86"/>
      <c r="W23" s="84"/>
      <c r="X23" s="84"/>
      <c r="Y23" s="84"/>
      <c r="Z23" s="83">
        <v>54</v>
      </c>
      <c r="AA23" s="84"/>
      <c r="AB23" s="84"/>
      <c r="AC23" s="84"/>
      <c r="AD23" s="83"/>
      <c r="AE23" s="159"/>
      <c r="AF23" s="84"/>
      <c r="AG23" s="143"/>
      <c r="AH23" s="87">
        <v>37</v>
      </c>
      <c r="AI23" s="86"/>
      <c r="AJ23" s="86"/>
      <c r="AK23" s="88"/>
      <c r="AL23" s="88"/>
      <c r="AM23" s="88"/>
      <c r="AN23" s="151"/>
      <c r="AO23" s="87"/>
      <c r="AP23" s="88"/>
      <c r="AQ23" s="88"/>
      <c r="AR23" s="128"/>
      <c r="AS23" s="17"/>
      <c r="AT23" s="17"/>
      <c r="AU23" s="17"/>
      <c r="AV23" s="17"/>
      <c r="AW23" s="17"/>
      <c r="AX23" s="17"/>
      <c r="AY23" s="17"/>
      <c r="AZ23" s="17"/>
      <c r="BA23" s="136"/>
      <c r="BB23" s="136"/>
      <c r="BC23" s="136"/>
      <c r="BD23" s="136"/>
      <c r="BE23" s="356"/>
      <c r="BF23" s="356"/>
      <c r="BG23" s="356"/>
      <c r="BH23" s="356"/>
      <c r="BI23" s="356"/>
      <c r="BJ23" s="356"/>
      <c r="BK23" s="356"/>
      <c r="BL23" s="19"/>
      <c r="BM23" s="12">
        <f t="shared" si="0"/>
        <v>0.4847222222222222</v>
      </c>
      <c r="BN23" s="37">
        <f t="shared" si="1"/>
        <v>349</v>
      </c>
      <c r="BO23" s="38">
        <f t="shared" si="2"/>
        <v>0.4847222222222222</v>
      </c>
      <c r="BP23" s="120">
        <f t="shared" si="3"/>
        <v>0</v>
      </c>
      <c r="BQ23" s="121">
        <f t="shared" si="4"/>
        <v>0</v>
      </c>
      <c r="BR23" s="108">
        <f t="shared" si="5"/>
        <v>0</v>
      </c>
      <c r="BS23" s="82">
        <f t="shared" si="6"/>
        <v>0</v>
      </c>
      <c r="BT23" s="136">
        <f t="shared" si="7"/>
        <v>0</v>
      </c>
      <c r="BU23" s="136">
        <f t="shared" si="8"/>
        <v>0</v>
      </c>
      <c r="BV23" s="109"/>
      <c r="BW23" s="110"/>
    </row>
    <row r="24" spans="1:75" s="1" customFormat="1" ht="30" customHeight="1">
      <c r="A24" s="23"/>
      <c r="B24" s="170" t="s">
        <v>156</v>
      </c>
      <c r="C24" s="83"/>
      <c r="D24" s="165"/>
      <c r="E24" s="166"/>
      <c r="F24" s="84"/>
      <c r="G24" s="84"/>
      <c r="H24" s="84"/>
      <c r="I24" s="84"/>
      <c r="J24" s="84"/>
      <c r="K24" s="83"/>
      <c r="L24" s="84">
        <v>64</v>
      </c>
      <c r="M24" s="83">
        <v>66</v>
      </c>
      <c r="N24" s="84"/>
      <c r="O24" s="143"/>
      <c r="P24" s="84"/>
      <c r="Q24" s="84"/>
      <c r="R24" s="143"/>
      <c r="S24" s="85">
        <v>72</v>
      </c>
      <c r="T24" s="84"/>
      <c r="U24" s="143"/>
      <c r="V24" s="86">
        <v>48</v>
      </c>
      <c r="W24" s="93"/>
      <c r="X24" s="93"/>
      <c r="Y24" s="93"/>
      <c r="Z24" s="92"/>
      <c r="AA24" s="84">
        <v>64</v>
      </c>
      <c r="AB24" s="93">
        <v>64</v>
      </c>
      <c r="AC24" s="93">
        <v>72</v>
      </c>
      <c r="AD24" s="92"/>
      <c r="AE24" s="161"/>
      <c r="AF24" s="93"/>
      <c r="AG24" s="145"/>
      <c r="AH24" s="87"/>
      <c r="AI24" s="86"/>
      <c r="AJ24" s="86"/>
      <c r="AK24" s="88"/>
      <c r="AL24" s="88"/>
      <c r="AM24" s="88">
        <v>40</v>
      </c>
      <c r="AN24" s="151">
        <v>48</v>
      </c>
      <c r="AO24" s="87"/>
      <c r="AP24" s="88">
        <v>42</v>
      </c>
      <c r="AQ24" s="88"/>
      <c r="AR24" s="128"/>
      <c r="AS24" s="17"/>
      <c r="AT24" s="17"/>
      <c r="AU24" s="17"/>
      <c r="AV24" s="17"/>
      <c r="AW24" s="17"/>
      <c r="AX24" s="17"/>
      <c r="AY24" s="17"/>
      <c r="AZ24" s="17"/>
      <c r="BA24" s="136"/>
      <c r="BB24" s="136"/>
      <c r="BC24" s="136"/>
      <c r="BD24" s="136"/>
      <c r="BE24" s="356"/>
      <c r="BF24" s="356"/>
      <c r="BG24" s="356"/>
      <c r="BH24" s="356"/>
      <c r="BI24" s="356"/>
      <c r="BJ24" s="356"/>
      <c r="BK24" s="356"/>
      <c r="BL24" s="19"/>
      <c r="BM24" s="12">
        <f t="shared" si="0"/>
        <v>0.7388888888888889</v>
      </c>
      <c r="BN24" s="37">
        <f t="shared" si="1"/>
        <v>532</v>
      </c>
      <c r="BO24" s="38">
        <f t="shared" si="2"/>
        <v>0.7388888888888889</v>
      </c>
      <c r="BP24" s="120">
        <f t="shared" si="3"/>
        <v>48</v>
      </c>
      <c r="BQ24" s="121">
        <f t="shared" si="4"/>
        <v>0.06666666666666667</v>
      </c>
      <c r="BR24" s="108">
        <f t="shared" si="5"/>
        <v>0</v>
      </c>
      <c r="BS24" s="82">
        <f t="shared" si="6"/>
        <v>0</v>
      </c>
      <c r="BT24" s="136">
        <f t="shared" si="7"/>
        <v>0</v>
      </c>
      <c r="BU24" s="136">
        <f t="shared" si="8"/>
        <v>0</v>
      </c>
      <c r="BV24" s="109"/>
      <c r="BW24" s="110"/>
    </row>
    <row r="25" spans="1:75" s="1" customFormat="1" ht="14.25" customHeight="1">
      <c r="A25" s="23"/>
      <c r="B25" s="168" t="s">
        <v>1</v>
      </c>
      <c r="C25" s="83"/>
      <c r="D25" s="165"/>
      <c r="E25" s="166"/>
      <c r="F25" s="84"/>
      <c r="G25" s="84"/>
      <c r="H25" s="84"/>
      <c r="I25" s="84"/>
      <c r="J25" s="84"/>
      <c r="K25" s="83"/>
      <c r="L25" s="84"/>
      <c r="M25" s="83"/>
      <c r="N25" s="84"/>
      <c r="O25" s="143"/>
      <c r="P25" s="84"/>
      <c r="Q25" s="84"/>
      <c r="R25" s="143"/>
      <c r="S25" s="85"/>
      <c r="T25" s="84"/>
      <c r="U25" s="143"/>
      <c r="V25" s="86"/>
      <c r="W25" s="84"/>
      <c r="X25" s="84"/>
      <c r="Y25" s="84"/>
      <c r="Z25" s="83"/>
      <c r="AA25" s="84"/>
      <c r="AB25" s="84"/>
      <c r="AC25" s="84"/>
      <c r="AD25" s="83"/>
      <c r="AE25" s="159"/>
      <c r="AF25" s="84"/>
      <c r="AG25" s="143"/>
      <c r="AH25" s="87"/>
      <c r="AI25" s="86"/>
      <c r="AJ25" s="86"/>
      <c r="AK25" s="88"/>
      <c r="AL25" s="88"/>
      <c r="AM25" s="88"/>
      <c r="AN25" s="151"/>
      <c r="AO25" s="87"/>
      <c r="AP25" s="88"/>
      <c r="AQ25" s="88"/>
      <c r="AR25" s="128"/>
      <c r="AS25" s="17"/>
      <c r="AT25" s="17"/>
      <c r="AU25" s="17"/>
      <c r="AV25" s="17"/>
      <c r="AW25" s="17"/>
      <c r="AX25" s="17"/>
      <c r="AY25" s="17"/>
      <c r="AZ25" s="17"/>
      <c r="BA25" s="136"/>
      <c r="BB25" s="136"/>
      <c r="BC25" s="136"/>
      <c r="BD25" s="136"/>
      <c r="BE25" s="356"/>
      <c r="BF25" s="356"/>
      <c r="BG25" s="356"/>
      <c r="BH25" s="356"/>
      <c r="BI25" s="356"/>
      <c r="BJ25" s="356"/>
      <c r="BK25" s="356"/>
      <c r="BL25" s="19"/>
      <c r="BM25" s="12">
        <f t="shared" si="0"/>
        <v>0</v>
      </c>
      <c r="BN25" s="37">
        <f t="shared" si="1"/>
        <v>0</v>
      </c>
      <c r="BO25" s="38">
        <f t="shared" si="2"/>
        <v>0</v>
      </c>
      <c r="BP25" s="120">
        <f t="shared" si="3"/>
        <v>0</v>
      </c>
      <c r="BQ25" s="121">
        <f t="shared" si="4"/>
        <v>0</v>
      </c>
      <c r="BR25" s="108">
        <f t="shared" si="5"/>
        <v>0</v>
      </c>
      <c r="BS25" s="82">
        <f t="shared" si="6"/>
        <v>0</v>
      </c>
      <c r="BT25" s="136">
        <f t="shared" si="7"/>
        <v>0</v>
      </c>
      <c r="BU25" s="136">
        <f t="shared" si="8"/>
        <v>0</v>
      </c>
      <c r="BV25" s="109"/>
      <c r="BW25" s="110"/>
    </row>
    <row r="26" spans="1:75" s="1" customFormat="1" ht="14.25" customHeight="1">
      <c r="A26" s="23"/>
      <c r="B26" s="170" t="s">
        <v>171</v>
      </c>
      <c r="C26" s="83"/>
      <c r="D26" s="165"/>
      <c r="E26" s="166"/>
      <c r="F26" s="84"/>
      <c r="G26" s="84"/>
      <c r="H26" s="84"/>
      <c r="I26" s="84"/>
      <c r="J26" s="84"/>
      <c r="K26" s="83"/>
      <c r="L26" s="84"/>
      <c r="M26" s="83"/>
      <c r="N26" s="84"/>
      <c r="O26" s="143"/>
      <c r="P26" s="84"/>
      <c r="Q26" s="84"/>
      <c r="R26" s="143"/>
      <c r="S26" s="85"/>
      <c r="T26" s="84"/>
      <c r="U26" s="143"/>
      <c r="V26" s="86"/>
      <c r="W26" s="84"/>
      <c r="X26" s="84"/>
      <c r="Y26" s="84"/>
      <c r="Z26" s="83"/>
      <c r="AA26" s="84"/>
      <c r="AB26" s="84"/>
      <c r="AC26" s="84"/>
      <c r="AD26" s="83"/>
      <c r="AE26" s="159"/>
      <c r="AF26" s="84"/>
      <c r="AG26" s="143"/>
      <c r="AH26" s="87">
        <v>40</v>
      </c>
      <c r="AI26" s="86"/>
      <c r="AJ26" s="86"/>
      <c r="AK26" s="88"/>
      <c r="AL26" s="88"/>
      <c r="AM26" s="88"/>
      <c r="AN26" s="151"/>
      <c r="AO26" s="87"/>
      <c r="AP26" s="88"/>
      <c r="AQ26" s="88"/>
      <c r="AR26" s="128"/>
      <c r="AS26" s="17"/>
      <c r="AT26" s="17"/>
      <c r="AU26" s="17"/>
      <c r="AV26" s="17"/>
      <c r="AW26" s="17"/>
      <c r="AX26" s="17"/>
      <c r="AY26" s="17"/>
      <c r="AZ26" s="17"/>
      <c r="BA26" s="136"/>
      <c r="BB26" s="136"/>
      <c r="BC26" s="136"/>
      <c r="BD26" s="136"/>
      <c r="BE26" s="356"/>
      <c r="BF26" s="356"/>
      <c r="BG26" s="356"/>
      <c r="BH26" s="356"/>
      <c r="BI26" s="356"/>
      <c r="BJ26" s="356"/>
      <c r="BK26" s="356"/>
      <c r="BL26" s="19"/>
      <c r="BM26" s="12">
        <f t="shared" si="0"/>
        <v>0.05555555555555555</v>
      </c>
      <c r="BN26" s="37">
        <f t="shared" si="1"/>
        <v>40</v>
      </c>
      <c r="BO26" s="38">
        <f t="shared" si="2"/>
        <v>0.05555555555555555</v>
      </c>
      <c r="BP26" s="120">
        <f t="shared" si="3"/>
        <v>0</v>
      </c>
      <c r="BQ26" s="121">
        <f t="shared" si="4"/>
        <v>0</v>
      </c>
      <c r="BR26" s="108">
        <f t="shared" si="5"/>
        <v>0</v>
      </c>
      <c r="BS26" s="82">
        <f t="shared" si="6"/>
        <v>0</v>
      </c>
      <c r="BT26" s="136">
        <f t="shared" si="7"/>
        <v>0</v>
      </c>
      <c r="BU26" s="136">
        <f t="shared" si="8"/>
        <v>0</v>
      </c>
      <c r="BV26" s="109"/>
      <c r="BW26" s="110"/>
    </row>
    <row r="27" spans="1:75" s="1" customFormat="1" ht="30.75" customHeight="1">
      <c r="A27" s="23"/>
      <c r="B27" s="170" t="s">
        <v>227</v>
      </c>
      <c r="C27" s="83"/>
      <c r="D27" s="165"/>
      <c r="E27" s="166"/>
      <c r="F27" s="84"/>
      <c r="G27" s="84"/>
      <c r="H27" s="84"/>
      <c r="I27" s="84"/>
      <c r="J27" s="84"/>
      <c r="K27" s="83"/>
      <c r="L27" s="93"/>
      <c r="M27" s="83"/>
      <c r="N27" s="84"/>
      <c r="O27" s="143"/>
      <c r="P27" s="84"/>
      <c r="Q27" s="84"/>
      <c r="R27" s="143"/>
      <c r="S27" s="85"/>
      <c r="T27" s="84"/>
      <c r="U27" s="143"/>
      <c r="V27" s="86"/>
      <c r="W27" s="93"/>
      <c r="X27" s="93"/>
      <c r="Y27" s="93"/>
      <c r="Z27" s="92"/>
      <c r="AA27" s="93"/>
      <c r="AB27" s="93"/>
      <c r="AC27" s="93"/>
      <c r="AD27" s="92"/>
      <c r="AE27" s="161"/>
      <c r="AF27" s="93"/>
      <c r="AG27" s="145"/>
      <c r="AH27" s="87"/>
      <c r="AI27" s="86"/>
      <c r="AJ27" s="86"/>
      <c r="AK27" s="88"/>
      <c r="AL27" s="88"/>
      <c r="AM27" s="88"/>
      <c r="AN27" s="526"/>
      <c r="AO27" s="88"/>
      <c r="AP27" s="88"/>
      <c r="AQ27" s="88"/>
      <c r="AR27" s="128"/>
      <c r="AS27" s="17">
        <v>58</v>
      </c>
      <c r="AT27" s="17">
        <v>56</v>
      </c>
      <c r="AU27" s="17"/>
      <c r="AV27" s="17"/>
      <c r="AW27" s="17">
        <v>56</v>
      </c>
      <c r="AX27" s="17">
        <v>48</v>
      </c>
      <c r="AY27" s="17"/>
      <c r="AZ27" s="17"/>
      <c r="BA27" s="136"/>
      <c r="BB27" s="136"/>
      <c r="BC27" s="136"/>
      <c r="BD27" s="136"/>
      <c r="BE27" s="356"/>
      <c r="BF27" s="356"/>
      <c r="BG27" s="356"/>
      <c r="BH27" s="356"/>
      <c r="BI27" s="356"/>
      <c r="BJ27" s="356"/>
      <c r="BK27" s="356"/>
      <c r="BL27" s="19"/>
      <c r="BM27" s="12">
        <f t="shared" si="0"/>
        <v>0</v>
      </c>
      <c r="BN27" s="37">
        <f t="shared" si="1"/>
        <v>0</v>
      </c>
      <c r="BO27" s="38">
        <f t="shared" si="2"/>
        <v>0</v>
      </c>
      <c r="BP27" s="120">
        <f t="shared" si="3"/>
        <v>0</v>
      </c>
      <c r="BQ27" s="121">
        <f t="shared" si="4"/>
        <v>0</v>
      </c>
      <c r="BR27" s="108">
        <f t="shared" si="5"/>
        <v>218</v>
      </c>
      <c r="BS27" s="82">
        <f t="shared" si="6"/>
        <v>0.30277777777777776</v>
      </c>
      <c r="BT27" s="136">
        <f t="shared" si="7"/>
        <v>0</v>
      </c>
      <c r="BU27" s="136">
        <f t="shared" si="8"/>
        <v>0</v>
      </c>
      <c r="BV27" s="109"/>
      <c r="BW27" s="110"/>
    </row>
    <row r="28" spans="1:75" s="1" customFormat="1" ht="30.75" customHeight="1">
      <c r="A28" s="23" t="s">
        <v>73</v>
      </c>
      <c r="B28" s="172"/>
      <c r="C28" s="83"/>
      <c r="D28" s="165"/>
      <c r="E28" s="166"/>
      <c r="F28" s="84"/>
      <c r="G28" s="84"/>
      <c r="H28" s="84"/>
      <c r="I28" s="84"/>
      <c r="J28" s="84"/>
      <c r="K28" s="83"/>
      <c r="L28" s="93"/>
      <c r="M28" s="83"/>
      <c r="N28" s="84"/>
      <c r="O28" s="143"/>
      <c r="P28" s="84"/>
      <c r="Q28" s="84"/>
      <c r="R28" s="143"/>
      <c r="S28" s="325"/>
      <c r="T28" s="84"/>
      <c r="U28" s="143"/>
      <c r="V28" s="86"/>
      <c r="W28" s="93"/>
      <c r="X28" s="93"/>
      <c r="Y28" s="93"/>
      <c r="Z28" s="532"/>
      <c r="AA28" s="93"/>
      <c r="AB28" s="93"/>
      <c r="AC28" s="93"/>
      <c r="AD28" s="92"/>
      <c r="AE28" s="161"/>
      <c r="AF28" s="93"/>
      <c r="AG28" s="145"/>
      <c r="AH28" s="128"/>
      <c r="AI28" s="86"/>
      <c r="AJ28" s="86"/>
      <c r="AK28" s="88"/>
      <c r="AL28" s="88"/>
      <c r="AM28" s="88"/>
      <c r="AN28" s="526"/>
      <c r="AO28" s="88"/>
      <c r="AP28" s="88"/>
      <c r="AQ28" s="88"/>
      <c r="AR28" s="128"/>
      <c r="AS28" s="17"/>
      <c r="AT28" s="17"/>
      <c r="AU28" s="17"/>
      <c r="AV28" s="17"/>
      <c r="AW28" s="17"/>
      <c r="AX28" s="17"/>
      <c r="AY28" s="17"/>
      <c r="AZ28" s="17"/>
      <c r="BA28" s="136"/>
      <c r="BB28" s="136"/>
      <c r="BC28" s="136"/>
      <c r="BD28" s="136"/>
      <c r="BE28" s="356"/>
      <c r="BF28" s="356"/>
      <c r="BG28" s="356"/>
      <c r="BH28" s="356"/>
      <c r="BI28" s="356"/>
      <c r="BJ28" s="356"/>
      <c r="BK28" s="356"/>
      <c r="BL28" s="19">
        <f>BN28+BP28+BR28+BT28</f>
        <v>1244</v>
      </c>
      <c r="BM28" s="12">
        <f>BL28/720</f>
        <v>1.7277777777777779</v>
      </c>
      <c r="BN28" s="37">
        <f t="shared" si="1"/>
        <v>0</v>
      </c>
      <c r="BO28" s="38">
        <f t="shared" si="2"/>
        <v>0</v>
      </c>
      <c r="BP28" s="120">
        <f t="shared" si="3"/>
        <v>0</v>
      </c>
      <c r="BQ28" s="121">
        <f t="shared" si="4"/>
        <v>0</v>
      </c>
      <c r="BR28" s="108">
        <f>SUM(BR29:BR41)</f>
        <v>164</v>
      </c>
      <c r="BS28" s="82">
        <f t="shared" si="6"/>
        <v>0.22777777777777777</v>
      </c>
      <c r="BT28" s="136">
        <f>SUM(BT29:BT41)</f>
        <v>1080</v>
      </c>
      <c r="BU28" s="136">
        <f t="shared" si="8"/>
        <v>1.5</v>
      </c>
      <c r="BV28" s="109"/>
      <c r="BW28" s="110"/>
    </row>
    <row r="29" spans="1:75" s="1" customFormat="1" ht="30.75" customHeight="1">
      <c r="A29" s="23"/>
      <c r="B29" s="172" t="s">
        <v>220</v>
      </c>
      <c r="C29" s="165"/>
      <c r="D29" s="165"/>
      <c r="E29" s="166"/>
      <c r="F29" s="165"/>
      <c r="G29" s="165"/>
      <c r="H29" s="165"/>
      <c r="I29" s="165"/>
      <c r="J29" s="165"/>
      <c r="K29" s="165"/>
      <c r="L29" s="183"/>
      <c r="M29" s="165"/>
      <c r="N29" s="165"/>
      <c r="O29" s="166"/>
      <c r="P29" s="165"/>
      <c r="Q29" s="165"/>
      <c r="R29" s="166"/>
      <c r="S29" s="193"/>
      <c r="T29" s="165"/>
      <c r="U29" s="166"/>
      <c r="V29" s="183"/>
      <c r="W29" s="183"/>
      <c r="X29" s="183"/>
      <c r="Y29" s="183"/>
      <c r="Z29" s="266"/>
      <c r="AA29" s="183"/>
      <c r="AB29" s="183"/>
      <c r="AC29" s="183"/>
      <c r="AD29" s="183"/>
      <c r="AE29" s="267"/>
      <c r="AF29" s="183"/>
      <c r="AG29" s="267"/>
      <c r="AH29" s="266"/>
      <c r="AI29" s="183"/>
      <c r="AJ29" s="461"/>
      <c r="AK29" s="183"/>
      <c r="AL29" s="183"/>
      <c r="AM29" s="183"/>
      <c r="AN29" s="527"/>
      <c r="AO29" s="183"/>
      <c r="AP29" s="183"/>
      <c r="AQ29" s="183"/>
      <c r="AR29" s="266"/>
      <c r="AS29" s="299"/>
      <c r="AT29" s="299"/>
      <c r="AU29" s="299"/>
      <c r="AV29" s="249"/>
      <c r="AW29" s="249"/>
      <c r="AX29" s="249"/>
      <c r="AY29" s="249"/>
      <c r="AZ29" s="249"/>
      <c r="BA29" s="250">
        <v>32</v>
      </c>
      <c r="BB29" s="250">
        <v>32</v>
      </c>
      <c r="BC29" s="250">
        <v>60</v>
      </c>
      <c r="BD29" s="250">
        <v>60</v>
      </c>
      <c r="BE29" s="356"/>
      <c r="BF29" s="356"/>
      <c r="BG29" s="356"/>
      <c r="BH29" s="356"/>
      <c r="BI29" s="356"/>
      <c r="BJ29" s="356"/>
      <c r="BK29" s="356"/>
      <c r="BL29" s="19"/>
      <c r="BM29" s="12">
        <f aca="true" t="shared" si="9" ref="BM29:BM93">BL29/720</f>
        <v>0</v>
      </c>
      <c r="BN29" s="37">
        <f t="shared" si="1"/>
        <v>0</v>
      </c>
      <c r="BO29" s="38">
        <f t="shared" si="2"/>
        <v>0</v>
      </c>
      <c r="BP29" s="120">
        <f t="shared" si="3"/>
        <v>0</v>
      </c>
      <c r="BQ29" s="121">
        <f t="shared" si="4"/>
        <v>0</v>
      </c>
      <c r="BR29" s="108">
        <f t="shared" si="5"/>
        <v>0</v>
      </c>
      <c r="BS29" s="82">
        <f t="shared" si="6"/>
        <v>0</v>
      </c>
      <c r="BT29" s="136">
        <f t="shared" si="7"/>
        <v>184</v>
      </c>
      <c r="BU29" s="136">
        <f t="shared" si="8"/>
        <v>0.25555555555555554</v>
      </c>
      <c r="BV29" s="109"/>
      <c r="BW29" s="110"/>
    </row>
    <row r="30" spans="1:75" s="1" customFormat="1" ht="27" customHeight="1">
      <c r="A30" s="456"/>
      <c r="B30" s="170" t="s">
        <v>75</v>
      </c>
      <c r="C30" s="83"/>
      <c r="D30" s="165"/>
      <c r="E30" s="166"/>
      <c r="F30" s="84"/>
      <c r="G30" s="84"/>
      <c r="H30" s="84"/>
      <c r="I30" s="84"/>
      <c r="J30" s="84"/>
      <c r="K30" s="83"/>
      <c r="L30" s="84"/>
      <c r="M30" s="83"/>
      <c r="N30" s="84"/>
      <c r="O30" s="143"/>
      <c r="P30" s="84"/>
      <c r="Q30" s="84"/>
      <c r="R30" s="143"/>
      <c r="S30" s="85"/>
      <c r="T30" s="84"/>
      <c r="U30" s="143"/>
      <c r="V30" s="86"/>
      <c r="W30" s="84"/>
      <c r="X30" s="84"/>
      <c r="Y30" s="84"/>
      <c r="Z30" s="83"/>
      <c r="AA30" s="84"/>
      <c r="AB30" s="84"/>
      <c r="AC30" s="84"/>
      <c r="AD30" s="83"/>
      <c r="AE30" s="159"/>
      <c r="AF30" s="84"/>
      <c r="AG30" s="143"/>
      <c r="AH30" s="87"/>
      <c r="AI30" s="86"/>
      <c r="AJ30" s="86"/>
      <c r="AK30" s="88"/>
      <c r="AL30" s="88"/>
      <c r="AM30" s="88"/>
      <c r="AN30" s="526"/>
      <c r="AO30" s="88"/>
      <c r="AP30" s="88"/>
      <c r="AQ30" s="88"/>
      <c r="AR30" s="128"/>
      <c r="AS30" s="17"/>
      <c r="AT30" s="17"/>
      <c r="AU30" s="17"/>
      <c r="AV30" s="17"/>
      <c r="AW30" s="17"/>
      <c r="AX30" s="17"/>
      <c r="AY30" s="17"/>
      <c r="AZ30" s="17"/>
      <c r="BA30" s="136">
        <v>32</v>
      </c>
      <c r="BB30" s="136">
        <v>32</v>
      </c>
      <c r="BC30" s="136">
        <v>70</v>
      </c>
      <c r="BD30" s="136">
        <v>70</v>
      </c>
      <c r="BE30" s="356"/>
      <c r="BF30" s="356"/>
      <c r="BG30" s="356"/>
      <c r="BH30" s="356"/>
      <c r="BI30" s="356"/>
      <c r="BJ30" s="356"/>
      <c r="BK30" s="356"/>
      <c r="BL30" s="19"/>
      <c r="BM30" s="12">
        <f t="shared" si="9"/>
        <v>0</v>
      </c>
      <c r="BN30" s="37">
        <f t="shared" si="1"/>
        <v>0</v>
      </c>
      <c r="BO30" s="38">
        <f t="shared" si="2"/>
        <v>0</v>
      </c>
      <c r="BP30" s="120">
        <f t="shared" si="3"/>
        <v>0</v>
      </c>
      <c r="BQ30" s="121">
        <f t="shared" si="4"/>
        <v>0</v>
      </c>
      <c r="BR30" s="108">
        <f t="shared" si="5"/>
        <v>0</v>
      </c>
      <c r="BS30" s="82">
        <f t="shared" si="6"/>
        <v>0</v>
      </c>
      <c r="BT30" s="136">
        <f t="shared" si="7"/>
        <v>204</v>
      </c>
      <c r="BU30" s="136">
        <f t="shared" si="8"/>
        <v>0.2833333333333333</v>
      </c>
      <c r="BV30" s="109"/>
      <c r="BW30" s="110"/>
    </row>
    <row r="31" spans="1:75" s="1" customFormat="1" ht="51.75" customHeight="1">
      <c r="A31" s="456"/>
      <c r="B31" s="170" t="s">
        <v>237</v>
      </c>
      <c r="C31" s="83"/>
      <c r="D31" s="165"/>
      <c r="E31" s="166"/>
      <c r="F31" s="84"/>
      <c r="G31" s="84"/>
      <c r="H31" s="84"/>
      <c r="I31" s="84"/>
      <c r="J31" s="84"/>
      <c r="K31" s="83"/>
      <c r="L31" s="84"/>
      <c r="M31" s="83"/>
      <c r="N31" s="84"/>
      <c r="O31" s="143"/>
      <c r="P31" s="84"/>
      <c r="Q31" s="84"/>
      <c r="R31" s="143"/>
      <c r="S31" s="85"/>
      <c r="T31" s="84"/>
      <c r="U31" s="143"/>
      <c r="V31" s="86"/>
      <c r="W31" s="84"/>
      <c r="X31" s="84"/>
      <c r="Y31" s="84"/>
      <c r="Z31" s="83"/>
      <c r="AA31" s="84"/>
      <c r="AB31" s="84"/>
      <c r="AC31" s="84"/>
      <c r="AD31" s="83"/>
      <c r="AE31" s="159"/>
      <c r="AF31" s="84"/>
      <c r="AG31" s="143"/>
      <c r="AH31" s="87"/>
      <c r="AI31" s="86"/>
      <c r="AJ31" s="86"/>
      <c r="AK31" s="88"/>
      <c r="AL31" s="88"/>
      <c r="AM31" s="88"/>
      <c r="AN31" s="526"/>
      <c r="AO31" s="88"/>
      <c r="AP31" s="88"/>
      <c r="AQ31" s="88"/>
      <c r="AR31" s="128"/>
      <c r="AS31" s="17"/>
      <c r="AT31" s="17"/>
      <c r="AU31" s="17"/>
      <c r="AV31" s="17"/>
      <c r="AW31" s="17"/>
      <c r="AX31" s="17"/>
      <c r="AY31" s="17"/>
      <c r="AZ31" s="17"/>
      <c r="BA31" s="136">
        <v>82</v>
      </c>
      <c r="BB31" s="136">
        <v>82</v>
      </c>
      <c r="BC31" s="136"/>
      <c r="BD31" s="136"/>
      <c r="BE31" s="356"/>
      <c r="BF31" s="356"/>
      <c r="BG31" s="356"/>
      <c r="BH31" s="356"/>
      <c r="BI31" s="356"/>
      <c r="BJ31" s="356"/>
      <c r="BK31" s="356"/>
      <c r="BL31" s="19"/>
      <c r="BM31" s="12">
        <f t="shared" si="9"/>
        <v>0</v>
      </c>
      <c r="BN31" s="37">
        <f t="shared" si="1"/>
        <v>0</v>
      </c>
      <c r="BO31" s="38">
        <f t="shared" si="2"/>
        <v>0</v>
      </c>
      <c r="BP31" s="120">
        <f t="shared" si="3"/>
        <v>0</v>
      </c>
      <c r="BQ31" s="121">
        <f t="shared" si="4"/>
        <v>0</v>
      </c>
      <c r="BR31" s="108">
        <f t="shared" si="5"/>
        <v>0</v>
      </c>
      <c r="BS31" s="82">
        <f t="shared" si="6"/>
        <v>0</v>
      </c>
      <c r="BT31" s="136">
        <f t="shared" si="7"/>
        <v>164</v>
      </c>
      <c r="BU31" s="136">
        <f t="shared" si="8"/>
        <v>0.22777777777777777</v>
      </c>
      <c r="BV31" s="109"/>
      <c r="BW31" s="110"/>
    </row>
    <row r="32" spans="1:75" s="1" customFormat="1" ht="90.75" customHeight="1">
      <c r="A32" s="23"/>
      <c r="B32" s="168" t="s">
        <v>76</v>
      </c>
      <c r="C32" s="83"/>
      <c r="D32" s="165"/>
      <c r="E32" s="166"/>
      <c r="F32" s="84"/>
      <c r="G32" s="84"/>
      <c r="H32" s="84"/>
      <c r="I32" s="84"/>
      <c r="J32" s="84"/>
      <c r="K32" s="83"/>
      <c r="L32" s="84"/>
      <c r="M32" s="83"/>
      <c r="N32" s="84"/>
      <c r="O32" s="143"/>
      <c r="P32" s="84"/>
      <c r="Q32" s="84"/>
      <c r="R32" s="143"/>
      <c r="S32" s="85"/>
      <c r="T32" s="84"/>
      <c r="U32" s="143"/>
      <c r="V32" s="86"/>
      <c r="W32" s="84"/>
      <c r="X32" s="84"/>
      <c r="Y32" s="84"/>
      <c r="Z32" s="83"/>
      <c r="AA32" s="84"/>
      <c r="AB32" s="84"/>
      <c r="AC32" s="84"/>
      <c r="AD32" s="83"/>
      <c r="AE32" s="159"/>
      <c r="AF32" s="84"/>
      <c r="AG32" s="143"/>
      <c r="AH32" s="87"/>
      <c r="AI32" s="86"/>
      <c r="AJ32" s="86"/>
      <c r="AK32" s="88"/>
      <c r="AL32" s="88"/>
      <c r="AM32" s="88"/>
      <c r="AN32" s="526"/>
      <c r="AO32" s="88"/>
      <c r="AP32" s="88"/>
      <c r="AQ32" s="88"/>
      <c r="AR32" s="128"/>
      <c r="AS32" s="17"/>
      <c r="AT32" s="17"/>
      <c r="AU32" s="17"/>
      <c r="AV32" s="17"/>
      <c r="AW32" s="17"/>
      <c r="AX32" s="17"/>
      <c r="AY32" s="17"/>
      <c r="AZ32" s="17"/>
      <c r="BA32" s="136">
        <v>206</v>
      </c>
      <c r="BB32" s="136">
        <v>206</v>
      </c>
      <c r="BC32" s="136"/>
      <c r="BD32" s="136"/>
      <c r="BE32" s="356"/>
      <c r="BF32" s="356"/>
      <c r="BG32" s="356"/>
      <c r="BH32" s="356"/>
      <c r="BI32" s="356"/>
      <c r="BJ32" s="356"/>
      <c r="BK32" s="356"/>
      <c r="BL32" s="19"/>
      <c r="BM32" s="12">
        <f t="shared" si="9"/>
        <v>0</v>
      </c>
      <c r="BN32" s="37">
        <f t="shared" si="1"/>
        <v>0</v>
      </c>
      <c r="BO32" s="38">
        <f t="shared" si="2"/>
        <v>0</v>
      </c>
      <c r="BP32" s="120">
        <f t="shared" si="3"/>
        <v>0</v>
      </c>
      <c r="BQ32" s="121">
        <f t="shared" si="4"/>
        <v>0</v>
      </c>
      <c r="BR32" s="108">
        <f t="shared" si="5"/>
        <v>0</v>
      </c>
      <c r="BS32" s="82">
        <f t="shared" si="6"/>
        <v>0</v>
      </c>
      <c r="BT32" s="136">
        <f t="shared" si="7"/>
        <v>412</v>
      </c>
      <c r="BU32" s="136">
        <f t="shared" si="8"/>
        <v>0.5722222222222222</v>
      </c>
      <c r="BV32" s="109"/>
      <c r="BW32" s="110"/>
    </row>
    <row r="33" spans="1:75" s="1" customFormat="1" ht="18" customHeight="1">
      <c r="A33" s="23"/>
      <c r="B33" s="168" t="s">
        <v>1</v>
      </c>
      <c r="C33" s="83"/>
      <c r="D33" s="165"/>
      <c r="E33" s="166"/>
      <c r="F33" s="84"/>
      <c r="G33" s="84"/>
      <c r="H33" s="84"/>
      <c r="I33" s="84"/>
      <c r="J33" s="84"/>
      <c r="K33" s="83"/>
      <c r="L33" s="84"/>
      <c r="M33" s="83"/>
      <c r="N33" s="84"/>
      <c r="O33" s="143"/>
      <c r="P33" s="84"/>
      <c r="Q33" s="84"/>
      <c r="R33" s="143"/>
      <c r="S33" s="85"/>
      <c r="T33" s="84"/>
      <c r="U33" s="143"/>
      <c r="V33" s="86"/>
      <c r="W33" s="84"/>
      <c r="X33" s="84"/>
      <c r="Y33" s="84"/>
      <c r="Z33" s="83"/>
      <c r="AA33" s="84"/>
      <c r="AB33" s="84"/>
      <c r="AC33" s="84"/>
      <c r="AD33" s="83"/>
      <c r="AE33" s="159"/>
      <c r="AF33" s="84"/>
      <c r="AG33" s="143"/>
      <c r="AH33" s="87"/>
      <c r="AI33" s="86"/>
      <c r="AJ33" s="86"/>
      <c r="AK33" s="88"/>
      <c r="AL33" s="88"/>
      <c r="AM33" s="88"/>
      <c r="AN33" s="160"/>
      <c r="AO33" s="88"/>
      <c r="AP33" s="88"/>
      <c r="AQ33" s="88"/>
      <c r="AR33" s="128"/>
      <c r="AS33" s="17"/>
      <c r="AT33" s="17"/>
      <c r="AU33" s="17"/>
      <c r="AV33" s="17"/>
      <c r="AW33" s="17"/>
      <c r="AX33" s="17"/>
      <c r="AY33" s="17"/>
      <c r="AZ33" s="17"/>
      <c r="BA33" s="136">
        <v>2</v>
      </c>
      <c r="BB33" s="136">
        <v>2</v>
      </c>
      <c r="BC33" s="136"/>
      <c r="BD33" s="136"/>
      <c r="BE33" s="356"/>
      <c r="BF33" s="356"/>
      <c r="BG33" s="356"/>
      <c r="BH33" s="356"/>
      <c r="BI33" s="356"/>
      <c r="BJ33" s="356"/>
      <c r="BK33" s="356"/>
      <c r="BL33" s="19"/>
      <c r="BM33" s="12">
        <f t="shared" si="9"/>
        <v>0</v>
      </c>
      <c r="BN33" s="37">
        <f t="shared" si="1"/>
        <v>0</v>
      </c>
      <c r="BO33" s="38">
        <f t="shared" si="2"/>
        <v>0</v>
      </c>
      <c r="BP33" s="120">
        <f t="shared" si="3"/>
        <v>0</v>
      </c>
      <c r="BQ33" s="121">
        <f t="shared" si="4"/>
        <v>0</v>
      </c>
      <c r="BR33" s="108">
        <f t="shared" si="5"/>
        <v>0</v>
      </c>
      <c r="BS33" s="82">
        <f t="shared" si="6"/>
        <v>0</v>
      </c>
      <c r="BT33" s="136">
        <f t="shared" si="7"/>
        <v>4</v>
      </c>
      <c r="BU33" s="136">
        <f t="shared" si="8"/>
        <v>0.005555555555555556</v>
      </c>
      <c r="BV33" s="109"/>
      <c r="BW33" s="110"/>
    </row>
    <row r="34" spans="1:75" s="1" customFormat="1" ht="15.75" customHeight="1">
      <c r="A34" s="23"/>
      <c r="B34" s="168" t="s">
        <v>0</v>
      </c>
      <c r="C34" s="83"/>
      <c r="D34" s="165"/>
      <c r="E34" s="166"/>
      <c r="F34" s="84"/>
      <c r="G34" s="84"/>
      <c r="H34" s="84"/>
      <c r="I34" s="84"/>
      <c r="J34" s="84"/>
      <c r="K34" s="83"/>
      <c r="L34" s="84"/>
      <c r="M34" s="83"/>
      <c r="N34" s="84"/>
      <c r="O34" s="143"/>
      <c r="P34" s="84"/>
      <c r="Q34" s="84"/>
      <c r="R34" s="143"/>
      <c r="S34" s="85"/>
      <c r="T34" s="84"/>
      <c r="U34" s="143"/>
      <c r="V34" s="86"/>
      <c r="W34" s="84"/>
      <c r="X34" s="84"/>
      <c r="Y34" s="84"/>
      <c r="Z34" s="83"/>
      <c r="AA34" s="84"/>
      <c r="AB34" s="84"/>
      <c r="AC34" s="84"/>
      <c r="AD34" s="83"/>
      <c r="AE34" s="159"/>
      <c r="AF34" s="84"/>
      <c r="AG34" s="143"/>
      <c r="AH34" s="87"/>
      <c r="AI34" s="86"/>
      <c r="AJ34" s="86"/>
      <c r="AK34" s="88"/>
      <c r="AL34" s="88"/>
      <c r="AM34" s="88"/>
      <c r="AN34" s="160"/>
      <c r="AO34" s="88"/>
      <c r="AP34" s="88"/>
      <c r="AQ34" s="88"/>
      <c r="AR34" s="128"/>
      <c r="AS34" s="17"/>
      <c r="AT34" s="17"/>
      <c r="AU34" s="17"/>
      <c r="AV34" s="17"/>
      <c r="AW34" s="17"/>
      <c r="AX34" s="17"/>
      <c r="AY34" s="17"/>
      <c r="AZ34" s="17"/>
      <c r="BA34" s="136">
        <v>6</v>
      </c>
      <c r="BB34" s="136">
        <v>6</v>
      </c>
      <c r="BC34" s="136"/>
      <c r="BD34" s="136"/>
      <c r="BE34" s="356"/>
      <c r="BF34" s="356"/>
      <c r="BG34" s="356"/>
      <c r="BH34" s="356"/>
      <c r="BI34" s="356"/>
      <c r="BJ34" s="356"/>
      <c r="BK34" s="356"/>
      <c r="BL34" s="19"/>
      <c r="BM34" s="12">
        <f t="shared" si="9"/>
        <v>0</v>
      </c>
      <c r="BN34" s="37">
        <f t="shared" si="1"/>
        <v>0</v>
      </c>
      <c r="BO34" s="38">
        <f t="shared" si="2"/>
        <v>0</v>
      </c>
      <c r="BP34" s="120">
        <f t="shared" si="3"/>
        <v>0</v>
      </c>
      <c r="BQ34" s="121">
        <f t="shared" si="4"/>
        <v>0</v>
      </c>
      <c r="BR34" s="108">
        <f t="shared" si="5"/>
        <v>0</v>
      </c>
      <c r="BS34" s="82">
        <f t="shared" si="6"/>
        <v>0</v>
      </c>
      <c r="BT34" s="136">
        <f t="shared" si="7"/>
        <v>12</v>
      </c>
      <c r="BU34" s="136">
        <f t="shared" si="8"/>
        <v>0.016666666666666666</v>
      </c>
      <c r="BV34" s="109"/>
      <c r="BW34" s="110"/>
    </row>
    <row r="35" spans="1:75" s="1" customFormat="1" ht="15.75" customHeight="1">
      <c r="A35" s="23"/>
      <c r="B35" s="168" t="s">
        <v>241</v>
      </c>
      <c r="C35" s="83"/>
      <c r="D35" s="165"/>
      <c r="E35" s="166"/>
      <c r="F35" s="84"/>
      <c r="G35" s="84"/>
      <c r="H35" s="84"/>
      <c r="I35" s="84"/>
      <c r="J35" s="84"/>
      <c r="K35" s="83"/>
      <c r="L35" s="84"/>
      <c r="M35" s="83"/>
      <c r="N35" s="84"/>
      <c r="O35" s="143"/>
      <c r="P35" s="84"/>
      <c r="Q35" s="84"/>
      <c r="R35" s="143"/>
      <c r="S35" s="85"/>
      <c r="T35" s="84"/>
      <c r="U35" s="143"/>
      <c r="V35" s="86"/>
      <c r="W35" s="84"/>
      <c r="X35" s="84"/>
      <c r="Y35" s="84"/>
      <c r="Z35" s="83"/>
      <c r="AA35" s="84"/>
      <c r="AB35" s="84"/>
      <c r="AC35" s="84"/>
      <c r="AD35" s="83"/>
      <c r="AE35" s="159"/>
      <c r="AF35" s="84"/>
      <c r="AG35" s="143"/>
      <c r="AH35" s="87"/>
      <c r="AI35" s="86"/>
      <c r="AJ35" s="86"/>
      <c r="AK35" s="88"/>
      <c r="AL35" s="88"/>
      <c r="AM35" s="88"/>
      <c r="AN35" s="160"/>
      <c r="AO35" s="88"/>
      <c r="AP35" s="88"/>
      <c r="AQ35" s="88"/>
      <c r="AR35" s="128"/>
      <c r="AS35" s="17"/>
      <c r="AT35" s="17"/>
      <c r="AU35" s="17"/>
      <c r="AV35" s="17"/>
      <c r="AW35" s="17"/>
      <c r="AX35" s="17"/>
      <c r="AY35" s="17"/>
      <c r="AZ35" s="17"/>
      <c r="BA35" s="136">
        <v>6</v>
      </c>
      <c r="BB35" s="136">
        <v>6</v>
      </c>
      <c r="BC35" s="136"/>
      <c r="BD35" s="136"/>
      <c r="BE35" s="356"/>
      <c r="BF35" s="356"/>
      <c r="BG35" s="356"/>
      <c r="BH35" s="356"/>
      <c r="BI35" s="356"/>
      <c r="BJ35" s="356"/>
      <c r="BK35" s="356"/>
      <c r="BL35" s="19"/>
      <c r="BM35" s="12">
        <f t="shared" si="9"/>
        <v>0</v>
      </c>
      <c r="BN35" s="37">
        <f t="shared" si="1"/>
        <v>0</v>
      </c>
      <c r="BO35" s="38">
        <f t="shared" si="2"/>
        <v>0</v>
      </c>
      <c r="BP35" s="120">
        <f t="shared" si="3"/>
        <v>0</v>
      </c>
      <c r="BQ35" s="121">
        <f t="shared" si="4"/>
        <v>0</v>
      </c>
      <c r="BR35" s="108">
        <f t="shared" si="5"/>
        <v>0</v>
      </c>
      <c r="BS35" s="82">
        <f t="shared" si="6"/>
        <v>0</v>
      </c>
      <c r="BT35" s="136">
        <f t="shared" si="7"/>
        <v>12</v>
      </c>
      <c r="BU35" s="136">
        <f t="shared" si="8"/>
        <v>0.016666666666666666</v>
      </c>
      <c r="BV35" s="109"/>
      <c r="BW35" s="110"/>
    </row>
    <row r="36" spans="1:75" s="1" customFormat="1" ht="27.75" customHeight="1">
      <c r="A36" s="456"/>
      <c r="B36" s="170" t="s">
        <v>244</v>
      </c>
      <c r="C36" s="83"/>
      <c r="D36" s="165"/>
      <c r="E36" s="166"/>
      <c r="F36" s="84"/>
      <c r="G36" s="84"/>
      <c r="H36" s="84"/>
      <c r="I36" s="84"/>
      <c r="J36" s="84"/>
      <c r="K36" s="83"/>
      <c r="L36" s="84"/>
      <c r="M36" s="83"/>
      <c r="N36" s="84"/>
      <c r="O36" s="143"/>
      <c r="P36" s="84"/>
      <c r="Q36" s="84"/>
      <c r="R36" s="143"/>
      <c r="S36" s="85"/>
      <c r="T36" s="84"/>
      <c r="U36" s="143"/>
      <c r="V36" s="86"/>
      <c r="W36" s="84"/>
      <c r="X36" s="84"/>
      <c r="Y36" s="84"/>
      <c r="Z36" s="83"/>
      <c r="AA36" s="84"/>
      <c r="AB36" s="84"/>
      <c r="AC36" s="84"/>
      <c r="AD36" s="83"/>
      <c r="AE36" s="159"/>
      <c r="AF36" s="84"/>
      <c r="AG36" s="143"/>
      <c r="AH36" s="87"/>
      <c r="AI36" s="86"/>
      <c r="AJ36" s="86"/>
      <c r="AK36" s="88"/>
      <c r="AL36" s="88"/>
      <c r="AM36" s="88"/>
      <c r="AN36" s="160"/>
      <c r="AO36" s="88"/>
      <c r="AP36" s="88"/>
      <c r="AQ36" s="88"/>
      <c r="AR36" s="128"/>
      <c r="AS36" s="17">
        <v>150</v>
      </c>
      <c r="AT36" s="17"/>
      <c r="AU36" s="17"/>
      <c r="AV36" s="17"/>
      <c r="AW36" s="17"/>
      <c r="AX36" s="17"/>
      <c r="AY36" s="17"/>
      <c r="AZ36" s="17"/>
      <c r="BA36" s="136"/>
      <c r="BB36" s="136"/>
      <c r="BC36" s="136"/>
      <c r="BD36" s="136"/>
      <c r="BE36" s="356"/>
      <c r="BF36" s="356"/>
      <c r="BG36" s="356"/>
      <c r="BH36" s="356"/>
      <c r="BI36" s="356"/>
      <c r="BJ36" s="356"/>
      <c r="BK36" s="356"/>
      <c r="BL36" s="19"/>
      <c r="BM36" s="12">
        <f t="shared" si="9"/>
        <v>0</v>
      </c>
      <c r="BN36" s="37">
        <f t="shared" si="1"/>
        <v>0</v>
      </c>
      <c r="BO36" s="38">
        <f t="shared" si="2"/>
        <v>0</v>
      </c>
      <c r="BP36" s="120">
        <f t="shared" si="3"/>
        <v>0</v>
      </c>
      <c r="BQ36" s="121">
        <f t="shared" si="4"/>
        <v>0</v>
      </c>
      <c r="BR36" s="108">
        <f t="shared" si="5"/>
        <v>150</v>
      </c>
      <c r="BS36" s="82">
        <f t="shared" si="6"/>
        <v>0.20833333333333334</v>
      </c>
      <c r="BT36" s="136">
        <f t="shared" si="7"/>
        <v>0</v>
      </c>
      <c r="BU36" s="136">
        <f t="shared" si="8"/>
        <v>0</v>
      </c>
      <c r="BV36" s="109"/>
      <c r="BW36" s="110"/>
    </row>
    <row r="37" spans="1:75" s="1" customFormat="1" ht="15.75" customHeight="1">
      <c r="A37" s="456"/>
      <c r="B37" s="168" t="s">
        <v>1</v>
      </c>
      <c r="C37" s="83"/>
      <c r="D37" s="165"/>
      <c r="E37" s="166"/>
      <c r="F37" s="84"/>
      <c r="G37" s="84"/>
      <c r="H37" s="84"/>
      <c r="I37" s="84"/>
      <c r="J37" s="84"/>
      <c r="K37" s="83"/>
      <c r="L37" s="84"/>
      <c r="M37" s="83"/>
      <c r="N37" s="84"/>
      <c r="O37" s="143"/>
      <c r="P37" s="84"/>
      <c r="Q37" s="84"/>
      <c r="R37" s="143"/>
      <c r="S37" s="85"/>
      <c r="T37" s="84"/>
      <c r="U37" s="143"/>
      <c r="V37" s="86"/>
      <c r="W37" s="84"/>
      <c r="X37" s="84"/>
      <c r="Y37" s="84"/>
      <c r="Z37" s="83"/>
      <c r="AA37" s="84"/>
      <c r="AB37" s="84"/>
      <c r="AC37" s="84"/>
      <c r="AD37" s="83"/>
      <c r="AE37" s="159"/>
      <c r="AF37" s="84"/>
      <c r="AG37" s="143"/>
      <c r="AH37" s="87"/>
      <c r="AI37" s="86"/>
      <c r="AJ37" s="86"/>
      <c r="AK37" s="88"/>
      <c r="AL37" s="88"/>
      <c r="AM37" s="88"/>
      <c r="AN37" s="160"/>
      <c r="AO37" s="88"/>
      <c r="AP37" s="88"/>
      <c r="AQ37" s="88"/>
      <c r="AR37" s="128"/>
      <c r="AS37" s="17">
        <v>2</v>
      </c>
      <c r="AT37" s="17"/>
      <c r="AU37" s="17"/>
      <c r="AV37" s="17"/>
      <c r="AW37" s="17"/>
      <c r="AX37" s="17"/>
      <c r="AY37" s="17"/>
      <c r="AZ37" s="17"/>
      <c r="BA37" s="136"/>
      <c r="BB37" s="136"/>
      <c r="BC37" s="136"/>
      <c r="BD37" s="136"/>
      <c r="BE37" s="356"/>
      <c r="BF37" s="356"/>
      <c r="BG37" s="356"/>
      <c r="BH37" s="356"/>
      <c r="BI37" s="356"/>
      <c r="BJ37" s="356"/>
      <c r="BK37" s="356"/>
      <c r="BL37" s="19"/>
      <c r="BM37" s="12">
        <f t="shared" si="9"/>
        <v>0</v>
      </c>
      <c r="BN37" s="37">
        <f t="shared" si="1"/>
        <v>0</v>
      </c>
      <c r="BO37" s="38">
        <f t="shared" si="2"/>
        <v>0</v>
      </c>
      <c r="BP37" s="120">
        <f t="shared" si="3"/>
        <v>0</v>
      </c>
      <c r="BQ37" s="121">
        <f t="shared" si="4"/>
        <v>0</v>
      </c>
      <c r="BR37" s="108">
        <f t="shared" si="5"/>
        <v>2</v>
      </c>
      <c r="BS37" s="82">
        <f t="shared" si="6"/>
        <v>0.002777777777777778</v>
      </c>
      <c r="BT37" s="136">
        <f t="shared" si="7"/>
        <v>0</v>
      </c>
      <c r="BU37" s="136">
        <f t="shared" si="8"/>
        <v>0</v>
      </c>
      <c r="BV37" s="109"/>
      <c r="BW37" s="110"/>
    </row>
    <row r="38" spans="1:75" s="1" customFormat="1" ht="15.75" customHeight="1">
      <c r="A38" s="23"/>
      <c r="B38" s="168" t="s">
        <v>0</v>
      </c>
      <c r="C38" s="83"/>
      <c r="D38" s="165"/>
      <c r="E38" s="166"/>
      <c r="F38" s="84"/>
      <c r="G38" s="84"/>
      <c r="H38" s="84"/>
      <c r="I38" s="84"/>
      <c r="J38" s="84"/>
      <c r="K38" s="83"/>
      <c r="L38" s="84"/>
      <c r="M38" s="83"/>
      <c r="N38" s="84"/>
      <c r="O38" s="143"/>
      <c r="P38" s="84"/>
      <c r="Q38" s="84"/>
      <c r="R38" s="143"/>
      <c r="S38" s="85"/>
      <c r="T38" s="84"/>
      <c r="U38" s="143"/>
      <c r="V38" s="86"/>
      <c r="W38" s="84"/>
      <c r="X38" s="84"/>
      <c r="Y38" s="84"/>
      <c r="Z38" s="83"/>
      <c r="AA38" s="84"/>
      <c r="AB38" s="84"/>
      <c r="AC38" s="84"/>
      <c r="AD38" s="83"/>
      <c r="AE38" s="159"/>
      <c r="AF38" s="84"/>
      <c r="AG38" s="143"/>
      <c r="AH38" s="87"/>
      <c r="AI38" s="86"/>
      <c r="AJ38" s="86"/>
      <c r="AK38" s="88"/>
      <c r="AL38" s="88"/>
      <c r="AM38" s="88"/>
      <c r="AN38" s="160"/>
      <c r="AO38" s="88"/>
      <c r="AP38" s="88"/>
      <c r="AQ38" s="88"/>
      <c r="AR38" s="128"/>
      <c r="AS38" s="17">
        <v>6</v>
      </c>
      <c r="AT38" s="17"/>
      <c r="AU38" s="17"/>
      <c r="AV38" s="17"/>
      <c r="AW38" s="17"/>
      <c r="AX38" s="17"/>
      <c r="AY38" s="17"/>
      <c r="AZ38" s="17"/>
      <c r="BA38" s="136"/>
      <c r="BB38" s="136"/>
      <c r="BC38" s="136"/>
      <c r="BD38" s="136"/>
      <c r="BE38" s="356"/>
      <c r="BF38" s="356"/>
      <c r="BG38" s="356"/>
      <c r="BH38" s="356"/>
      <c r="BI38" s="356"/>
      <c r="BJ38" s="356"/>
      <c r="BK38" s="356"/>
      <c r="BL38" s="19"/>
      <c r="BM38" s="12">
        <f t="shared" si="9"/>
        <v>0</v>
      </c>
      <c r="BN38" s="37">
        <f t="shared" si="1"/>
        <v>0</v>
      </c>
      <c r="BO38" s="38">
        <f t="shared" si="2"/>
        <v>0</v>
      </c>
      <c r="BP38" s="120">
        <f t="shared" si="3"/>
        <v>0</v>
      </c>
      <c r="BQ38" s="121">
        <f t="shared" si="4"/>
        <v>0</v>
      </c>
      <c r="BR38" s="108">
        <f t="shared" si="5"/>
        <v>6</v>
      </c>
      <c r="BS38" s="82">
        <f t="shared" si="6"/>
        <v>0.008333333333333333</v>
      </c>
      <c r="BT38" s="136">
        <f t="shared" si="7"/>
        <v>0</v>
      </c>
      <c r="BU38" s="136">
        <f t="shared" si="8"/>
        <v>0</v>
      </c>
      <c r="BV38" s="109"/>
      <c r="BW38" s="110"/>
    </row>
    <row r="39" spans="1:75" s="1" customFormat="1" ht="15.75" customHeight="1">
      <c r="A39" s="456"/>
      <c r="B39" s="168" t="s">
        <v>241</v>
      </c>
      <c r="C39" s="83"/>
      <c r="D39" s="165"/>
      <c r="E39" s="166"/>
      <c r="F39" s="84"/>
      <c r="G39" s="84"/>
      <c r="H39" s="84"/>
      <c r="I39" s="84"/>
      <c r="J39" s="84"/>
      <c r="K39" s="83"/>
      <c r="L39" s="84"/>
      <c r="M39" s="83"/>
      <c r="N39" s="84"/>
      <c r="O39" s="143"/>
      <c r="P39" s="84"/>
      <c r="Q39" s="84"/>
      <c r="R39" s="143"/>
      <c r="S39" s="85"/>
      <c r="T39" s="84"/>
      <c r="U39" s="143"/>
      <c r="V39" s="86"/>
      <c r="W39" s="84"/>
      <c r="X39" s="84"/>
      <c r="Y39" s="84"/>
      <c r="Z39" s="83"/>
      <c r="AA39" s="84"/>
      <c r="AB39" s="84"/>
      <c r="AC39" s="84"/>
      <c r="AD39" s="83"/>
      <c r="AE39" s="159"/>
      <c r="AF39" s="84"/>
      <c r="AG39" s="143"/>
      <c r="AH39" s="87"/>
      <c r="AI39" s="86"/>
      <c r="AJ39" s="86"/>
      <c r="AK39" s="88"/>
      <c r="AL39" s="88"/>
      <c r="AM39" s="88"/>
      <c r="AN39" s="160"/>
      <c r="AO39" s="88"/>
      <c r="AP39" s="88"/>
      <c r="AQ39" s="88"/>
      <c r="AR39" s="128"/>
      <c r="AS39" s="17">
        <v>6</v>
      </c>
      <c r="AT39" s="17"/>
      <c r="AU39" s="17"/>
      <c r="AV39" s="17"/>
      <c r="AW39" s="17"/>
      <c r="AX39" s="17"/>
      <c r="AY39" s="17"/>
      <c r="AZ39" s="17"/>
      <c r="BA39" s="136"/>
      <c r="BB39" s="136"/>
      <c r="BC39" s="136"/>
      <c r="BD39" s="136"/>
      <c r="BE39" s="356"/>
      <c r="BF39" s="356"/>
      <c r="BG39" s="356"/>
      <c r="BH39" s="356"/>
      <c r="BI39" s="356"/>
      <c r="BJ39" s="356"/>
      <c r="BK39" s="356"/>
      <c r="BL39" s="19"/>
      <c r="BM39" s="12">
        <f t="shared" si="9"/>
        <v>0</v>
      </c>
      <c r="BN39" s="37">
        <f t="shared" si="1"/>
        <v>0</v>
      </c>
      <c r="BO39" s="38">
        <f t="shared" si="2"/>
        <v>0</v>
      </c>
      <c r="BP39" s="120">
        <f t="shared" si="3"/>
        <v>0</v>
      </c>
      <c r="BQ39" s="121">
        <f t="shared" si="4"/>
        <v>0</v>
      </c>
      <c r="BR39" s="108">
        <f t="shared" si="5"/>
        <v>6</v>
      </c>
      <c r="BS39" s="82">
        <f t="shared" si="6"/>
        <v>0.008333333333333333</v>
      </c>
      <c r="BT39" s="136">
        <f t="shared" si="7"/>
        <v>0</v>
      </c>
      <c r="BU39" s="136">
        <f t="shared" si="8"/>
        <v>0</v>
      </c>
      <c r="BV39" s="109"/>
      <c r="BW39" s="110"/>
    </row>
    <row r="40" spans="1:75" s="1" customFormat="1" ht="29.25" customHeight="1">
      <c r="A40" s="23"/>
      <c r="B40" s="170" t="s">
        <v>74</v>
      </c>
      <c r="C40" s="83"/>
      <c r="D40" s="165"/>
      <c r="E40" s="166"/>
      <c r="F40" s="84"/>
      <c r="G40" s="84"/>
      <c r="H40" s="84"/>
      <c r="I40" s="84"/>
      <c r="J40" s="84"/>
      <c r="K40" s="83"/>
      <c r="L40" s="93"/>
      <c r="M40" s="83"/>
      <c r="N40" s="84"/>
      <c r="O40" s="143"/>
      <c r="P40" s="84"/>
      <c r="Q40" s="84"/>
      <c r="R40" s="143"/>
      <c r="S40" s="85"/>
      <c r="T40" s="84"/>
      <c r="U40" s="143"/>
      <c r="V40" s="86"/>
      <c r="W40" s="93"/>
      <c r="X40" s="93"/>
      <c r="Y40" s="93"/>
      <c r="Z40" s="92"/>
      <c r="AA40" s="93"/>
      <c r="AB40" s="93"/>
      <c r="AC40" s="93"/>
      <c r="AD40" s="92"/>
      <c r="AE40" s="161"/>
      <c r="AF40" s="93"/>
      <c r="AG40" s="145"/>
      <c r="AH40" s="87"/>
      <c r="AI40" s="86"/>
      <c r="AJ40" s="86"/>
      <c r="AK40" s="88"/>
      <c r="AL40" s="88"/>
      <c r="AM40" s="88"/>
      <c r="AN40" s="160"/>
      <c r="AO40" s="88"/>
      <c r="AP40" s="88"/>
      <c r="AQ40" s="88"/>
      <c r="AR40" s="128"/>
      <c r="AS40" s="17"/>
      <c r="AT40" s="17"/>
      <c r="AU40" s="17"/>
      <c r="AV40" s="17"/>
      <c r="AW40" s="17"/>
      <c r="AX40" s="17"/>
      <c r="AY40" s="17"/>
      <c r="AZ40" s="17"/>
      <c r="BA40" s="136"/>
      <c r="BB40" s="136"/>
      <c r="BC40" s="136">
        <v>44</v>
      </c>
      <c r="BD40" s="136">
        <v>44</v>
      </c>
      <c r="BE40" s="356"/>
      <c r="BF40" s="356"/>
      <c r="BG40" s="356"/>
      <c r="BH40" s="356"/>
      <c r="BI40" s="356"/>
      <c r="BJ40" s="356"/>
      <c r="BK40" s="356"/>
      <c r="BL40" s="19"/>
      <c r="BM40" s="12">
        <f t="shared" si="9"/>
        <v>0</v>
      </c>
      <c r="BN40" s="37">
        <f t="shared" si="1"/>
        <v>0</v>
      </c>
      <c r="BO40" s="38">
        <f t="shared" si="2"/>
        <v>0</v>
      </c>
      <c r="BP40" s="120">
        <f t="shared" si="3"/>
        <v>0</v>
      </c>
      <c r="BQ40" s="121">
        <f t="shared" si="4"/>
        <v>0</v>
      </c>
      <c r="BR40" s="108">
        <f t="shared" si="5"/>
        <v>0</v>
      </c>
      <c r="BS40" s="82">
        <f t="shared" si="6"/>
        <v>0</v>
      </c>
      <c r="BT40" s="136">
        <f t="shared" si="7"/>
        <v>88</v>
      </c>
      <c r="BU40" s="136">
        <f t="shared" si="8"/>
        <v>0.12222222222222222</v>
      </c>
      <c r="BV40" s="109"/>
      <c r="BW40" s="110"/>
    </row>
    <row r="41" spans="1:75" s="1" customFormat="1" ht="14.25" customHeight="1">
      <c r="A41" s="23"/>
      <c r="B41" s="167" t="s">
        <v>0</v>
      </c>
      <c r="C41" s="83"/>
      <c r="D41" s="165"/>
      <c r="E41" s="166"/>
      <c r="F41" s="84"/>
      <c r="G41" s="84"/>
      <c r="H41" s="84"/>
      <c r="I41" s="84"/>
      <c r="J41" s="84"/>
      <c r="K41" s="83"/>
      <c r="L41" s="93"/>
      <c r="M41" s="83"/>
      <c r="N41" s="84"/>
      <c r="O41" s="143"/>
      <c r="P41" s="84"/>
      <c r="Q41" s="84"/>
      <c r="R41" s="143"/>
      <c r="S41" s="85"/>
      <c r="T41" s="84"/>
      <c r="U41" s="143"/>
      <c r="V41" s="86"/>
      <c r="W41" s="93"/>
      <c r="X41" s="93"/>
      <c r="Y41" s="93"/>
      <c r="Z41" s="92"/>
      <c r="AA41" s="93"/>
      <c r="AB41" s="93"/>
      <c r="AC41" s="93"/>
      <c r="AD41" s="92"/>
      <c r="AE41" s="161"/>
      <c r="AF41" s="93"/>
      <c r="AG41" s="145"/>
      <c r="AH41" s="87"/>
      <c r="AI41" s="86"/>
      <c r="AJ41" s="86"/>
      <c r="AK41" s="88"/>
      <c r="AL41" s="88"/>
      <c r="AM41" s="88"/>
      <c r="AN41" s="160"/>
      <c r="AO41" s="88"/>
      <c r="AP41" s="88"/>
      <c r="AQ41" s="88"/>
      <c r="AR41" s="128"/>
      <c r="AS41" s="17"/>
      <c r="AT41" s="17"/>
      <c r="AU41" s="17"/>
      <c r="AV41" s="17"/>
      <c r="AW41" s="17"/>
      <c r="AX41" s="17"/>
      <c r="AY41" s="17"/>
      <c r="AZ41" s="17"/>
      <c r="BA41" s="136"/>
      <c r="BB41" s="136"/>
      <c r="BC41" s="136"/>
      <c r="BD41" s="136"/>
      <c r="BE41" s="356"/>
      <c r="BF41" s="356"/>
      <c r="BG41" s="356"/>
      <c r="BH41" s="356"/>
      <c r="BI41" s="356"/>
      <c r="BJ41" s="356"/>
      <c r="BK41" s="356"/>
      <c r="BL41" s="19"/>
      <c r="BM41" s="12">
        <f t="shared" si="9"/>
        <v>0</v>
      </c>
      <c r="BN41" s="37">
        <f t="shared" si="1"/>
        <v>0</v>
      </c>
      <c r="BO41" s="38">
        <f t="shared" si="2"/>
        <v>0</v>
      </c>
      <c r="BP41" s="120">
        <f t="shared" si="3"/>
        <v>0</v>
      </c>
      <c r="BQ41" s="121">
        <f t="shared" si="4"/>
        <v>0</v>
      </c>
      <c r="BR41" s="108">
        <f t="shared" si="5"/>
        <v>0</v>
      </c>
      <c r="BS41" s="82">
        <f t="shared" si="6"/>
        <v>0</v>
      </c>
      <c r="BT41" s="136">
        <f t="shared" si="7"/>
        <v>0</v>
      </c>
      <c r="BU41" s="136">
        <f t="shared" si="8"/>
        <v>0</v>
      </c>
      <c r="BV41" s="109"/>
      <c r="BW41" s="110"/>
    </row>
    <row r="42" spans="1:76" s="1" customFormat="1" ht="14.25" customHeight="1">
      <c r="A42" s="23" t="s">
        <v>77</v>
      </c>
      <c r="B42" s="167"/>
      <c r="C42" s="83"/>
      <c r="D42" s="165"/>
      <c r="E42" s="166"/>
      <c r="F42" s="84"/>
      <c r="G42" s="84"/>
      <c r="H42" s="84"/>
      <c r="I42" s="84"/>
      <c r="J42" s="84"/>
      <c r="K42" s="83"/>
      <c r="L42" s="93"/>
      <c r="M42" s="83"/>
      <c r="N42" s="84"/>
      <c r="O42" s="143"/>
      <c r="P42" s="84"/>
      <c r="Q42" s="84"/>
      <c r="R42" s="143"/>
      <c r="S42" s="85"/>
      <c r="T42" s="84"/>
      <c r="U42" s="143"/>
      <c r="V42" s="86"/>
      <c r="W42" s="93"/>
      <c r="X42" s="93"/>
      <c r="Y42" s="93"/>
      <c r="Z42" s="92"/>
      <c r="AA42" s="93"/>
      <c r="AB42" s="93"/>
      <c r="AC42" s="93"/>
      <c r="AD42" s="92"/>
      <c r="AE42" s="161"/>
      <c r="AF42" s="93"/>
      <c r="AG42" s="145"/>
      <c r="AH42" s="87"/>
      <c r="AI42" s="86"/>
      <c r="AJ42" s="86"/>
      <c r="AK42" s="88"/>
      <c r="AL42" s="88"/>
      <c r="AM42" s="88"/>
      <c r="AN42" s="160"/>
      <c r="AO42" s="88"/>
      <c r="AP42" s="88"/>
      <c r="AQ42" s="88"/>
      <c r="AR42" s="128"/>
      <c r="AS42" s="17"/>
      <c r="AT42" s="17"/>
      <c r="AU42" s="17"/>
      <c r="AV42" s="17"/>
      <c r="AW42" s="17"/>
      <c r="AX42" s="17"/>
      <c r="AY42" s="17"/>
      <c r="AZ42" s="17"/>
      <c r="BA42" s="136"/>
      <c r="BB42" s="136"/>
      <c r="BC42" s="136"/>
      <c r="BD42" s="136"/>
      <c r="BE42" s="356"/>
      <c r="BF42" s="356"/>
      <c r="BG42" s="356"/>
      <c r="BH42" s="356"/>
      <c r="BI42" s="356"/>
      <c r="BJ42" s="356"/>
      <c r="BK42" s="356"/>
      <c r="BL42" s="19">
        <f>BN42+BP42</f>
        <v>1337.56</v>
      </c>
      <c r="BM42" s="12">
        <f t="shared" si="9"/>
        <v>1.857722222222222</v>
      </c>
      <c r="BN42" s="37">
        <f>SUM(BN43:BN47)</f>
        <v>962.92</v>
      </c>
      <c r="BO42" s="38">
        <f t="shared" si="2"/>
        <v>1.3373888888888887</v>
      </c>
      <c r="BP42" s="120">
        <f>SUM(BP43:BP47)</f>
        <v>374.64</v>
      </c>
      <c r="BQ42" s="121">
        <f t="shared" si="4"/>
        <v>0.5203333333333333</v>
      </c>
      <c r="BR42" s="108">
        <f t="shared" si="5"/>
        <v>0</v>
      </c>
      <c r="BS42" s="82">
        <f t="shared" si="6"/>
        <v>0</v>
      </c>
      <c r="BT42" s="136">
        <f t="shared" si="7"/>
        <v>0</v>
      </c>
      <c r="BU42" s="136">
        <f t="shared" si="8"/>
        <v>0</v>
      </c>
      <c r="BV42" s="109"/>
      <c r="BW42" s="110"/>
      <c r="BX42" s="4"/>
    </row>
    <row r="43" spans="1:75" s="1" customFormat="1" ht="14.25" customHeight="1">
      <c r="A43" s="23"/>
      <c r="B43" s="173" t="s">
        <v>71</v>
      </c>
      <c r="C43" s="83">
        <v>80</v>
      </c>
      <c r="D43" s="165"/>
      <c r="E43" s="166">
        <v>116</v>
      </c>
      <c r="F43" s="84">
        <v>58</v>
      </c>
      <c r="G43" s="84"/>
      <c r="H43" s="84"/>
      <c r="I43" s="84"/>
      <c r="J43" s="84"/>
      <c r="K43" s="83"/>
      <c r="L43" s="84"/>
      <c r="M43" s="83"/>
      <c r="N43" s="84"/>
      <c r="O43" s="143"/>
      <c r="P43" s="84"/>
      <c r="Q43" s="84"/>
      <c r="R43" s="143"/>
      <c r="S43" s="85"/>
      <c r="T43" s="84"/>
      <c r="U43" s="143"/>
      <c r="V43" s="86"/>
      <c r="W43" s="84"/>
      <c r="X43" s="84"/>
      <c r="Y43" s="84"/>
      <c r="Z43" s="83"/>
      <c r="AA43" s="84"/>
      <c r="AB43" s="84"/>
      <c r="AC43" s="84"/>
      <c r="AD43" s="83"/>
      <c r="AE43" s="159"/>
      <c r="AF43" s="84"/>
      <c r="AG43" s="143"/>
      <c r="AH43" s="87"/>
      <c r="AI43" s="86"/>
      <c r="AJ43" s="86"/>
      <c r="AK43" s="88"/>
      <c r="AL43" s="88"/>
      <c r="AM43" s="88"/>
      <c r="AN43" s="160"/>
      <c r="AO43" s="88"/>
      <c r="AP43" s="88"/>
      <c r="AQ43" s="88"/>
      <c r="AR43" s="128"/>
      <c r="AS43" s="17"/>
      <c r="AT43" s="17"/>
      <c r="AU43" s="17"/>
      <c r="AV43" s="17"/>
      <c r="AW43" s="17"/>
      <c r="AX43" s="17"/>
      <c r="AY43" s="17"/>
      <c r="AZ43" s="17"/>
      <c r="BA43" s="136"/>
      <c r="BB43" s="136"/>
      <c r="BC43" s="136"/>
      <c r="BD43" s="136"/>
      <c r="BE43" s="356"/>
      <c r="BF43" s="356"/>
      <c r="BG43" s="356"/>
      <c r="BH43" s="356"/>
      <c r="BI43" s="356"/>
      <c r="BJ43" s="356"/>
      <c r="BK43" s="356"/>
      <c r="BL43" s="19"/>
      <c r="BM43" s="12">
        <f t="shared" si="9"/>
        <v>0</v>
      </c>
      <c r="BN43" s="37">
        <f t="shared" si="1"/>
        <v>138</v>
      </c>
      <c r="BO43" s="38">
        <f t="shared" si="2"/>
        <v>0.19166666666666668</v>
      </c>
      <c r="BP43" s="120">
        <f t="shared" si="3"/>
        <v>116</v>
      </c>
      <c r="BQ43" s="121">
        <f t="shared" si="4"/>
        <v>0.16111111111111112</v>
      </c>
      <c r="BR43" s="108">
        <f t="shared" si="5"/>
        <v>0</v>
      </c>
      <c r="BS43" s="82">
        <f t="shared" si="6"/>
        <v>0</v>
      </c>
      <c r="BT43" s="136">
        <f t="shared" si="7"/>
        <v>0</v>
      </c>
      <c r="BU43" s="136">
        <f t="shared" si="8"/>
        <v>0</v>
      </c>
      <c r="BV43" s="109"/>
      <c r="BW43" s="110"/>
    </row>
    <row r="44" spans="1:75" s="1" customFormat="1" ht="14.25" customHeight="1">
      <c r="A44" s="23"/>
      <c r="B44" s="168" t="s">
        <v>1</v>
      </c>
      <c r="C44" s="83"/>
      <c r="D44" s="165"/>
      <c r="E44" s="166"/>
      <c r="F44" s="84"/>
      <c r="G44" s="84"/>
      <c r="H44" s="84"/>
      <c r="I44" s="84"/>
      <c r="J44" s="84"/>
      <c r="K44" s="83"/>
      <c r="L44" s="84"/>
      <c r="M44" s="83"/>
      <c r="N44" s="84"/>
      <c r="O44" s="143"/>
      <c r="P44" s="84"/>
      <c r="Q44" s="84"/>
      <c r="R44" s="143"/>
      <c r="S44" s="85"/>
      <c r="T44" s="84"/>
      <c r="U44" s="143"/>
      <c r="V44" s="86"/>
      <c r="W44" s="84"/>
      <c r="X44" s="84"/>
      <c r="Y44" s="84"/>
      <c r="Z44" s="83"/>
      <c r="AA44" s="84"/>
      <c r="AB44" s="84"/>
      <c r="AC44" s="84"/>
      <c r="AD44" s="83"/>
      <c r="AE44" s="159"/>
      <c r="AF44" s="84"/>
      <c r="AG44" s="143"/>
      <c r="AH44" s="87"/>
      <c r="AI44" s="86"/>
      <c r="AJ44" s="86"/>
      <c r="AK44" s="88"/>
      <c r="AL44" s="88"/>
      <c r="AM44" s="88"/>
      <c r="AN44" s="160"/>
      <c r="AO44" s="88"/>
      <c r="AP44" s="88"/>
      <c r="AQ44" s="88"/>
      <c r="AR44" s="128"/>
      <c r="AS44" s="17"/>
      <c r="AT44" s="17"/>
      <c r="AU44" s="17"/>
      <c r="AV44" s="17"/>
      <c r="AW44" s="17"/>
      <c r="AX44" s="17"/>
      <c r="AY44" s="17"/>
      <c r="AZ44" s="17"/>
      <c r="BA44" s="136"/>
      <c r="BB44" s="136"/>
      <c r="BC44" s="136"/>
      <c r="BD44" s="136"/>
      <c r="BE44" s="356"/>
      <c r="BF44" s="356"/>
      <c r="BG44" s="356"/>
      <c r="BH44" s="356"/>
      <c r="BI44" s="356"/>
      <c r="BJ44" s="356"/>
      <c r="BK44" s="356"/>
      <c r="BL44" s="19"/>
      <c r="BM44" s="12">
        <f t="shared" si="9"/>
        <v>0</v>
      </c>
      <c r="BN44" s="37">
        <f t="shared" si="1"/>
        <v>0</v>
      </c>
      <c r="BO44" s="38">
        <f t="shared" si="2"/>
        <v>0</v>
      </c>
      <c r="BP44" s="120">
        <f t="shared" si="3"/>
        <v>0</v>
      </c>
      <c r="BQ44" s="121">
        <f t="shared" si="4"/>
        <v>0</v>
      </c>
      <c r="BR44" s="108">
        <f t="shared" si="5"/>
        <v>0</v>
      </c>
      <c r="BS44" s="82">
        <f t="shared" si="6"/>
        <v>0</v>
      </c>
      <c r="BT44" s="136">
        <f t="shared" si="7"/>
        <v>0</v>
      </c>
      <c r="BU44" s="136">
        <f t="shared" si="8"/>
        <v>0</v>
      </c>
      <c r="BV44" s="109"/>
      <c r="BW44" s="110"/>
    </row>
    <row r="45" spans="1:75" s="1" customFormat="1" ht="24" customHeight="1">
      <c r="A45" s="23"/>
      <c r="B45" s="173" t="s">
        <v>70</v>
      </c>
      <c r="C45" s="83"/>
      <c r="D45" s="165"/>
      <c r="E45" s="166"/>
      <c r="F45" s="84"/>
      <c r="G45" s="84"/>
      <c r="H45" s="84"/>
      <c r="I45" s="84"/>
      <c r="J45" s="84"/>
      <c r="K45" s="83"/>
      <c r="L45" s="84"/>
      <c r="M45" s="83">
        <v>66</v>
      </c>
      <c r="N45" s="84"/>
      <c r="O45" s="143"/>
      <c r="P45" s="84">
        <v>48</v>
      </c>
      <c r="Q45" s="84">
        <v>90</v>
      </c>
      <c r="R45" s="143">
        <v>90</v>
      </c>
      <c r="S45" s="85"/>
      <c r="T45" s="84">
        <v>58</v>
      </c>
      <c r="U45" s="143">
        <v>58</v>
      </c>
      <c r="V45" s="86">
        <v>48</v>
      </c>
      <c r="W45" s="84"/>
      <c r="X45" s="84">
        <v>48</v>
      </c>
      <c r="Y45" s="84"/>
      <c r="Z45" s="83">
        <v>61</v>
      </c>
      <c r="AA45" s="84"/>
      <c r="AB45" s="84"/>
      <c r="AC45" s="84">
        <v>72</v>
      </c>
      <c r="AD45" s="83"/>
      <c r="AE45" s="159"/>
      <c r="AF45" s="84"/>
      <c r="AG45" s="143"/>
      <c r="AH45" s="87"/>
      <c r="AI45" s="86">
        <v>48</v>
      </c>
      <c r="AJ45" s="86">
        <v>48</v>
      </c>
      <c r="AK45" s="88">
        <v>48</v>
      </c>
      <c r="AL45" s="88">
        <v>58</v>
      </c>
      <c r="AM45" s="88"/>
      <c r="AN45" s="160">
        <v>48</v>
      </c>
      <c r="AO45" s="88"/>
      <c r="AP45" s="88">
        <v>42</v>
      </c>
      <c r="AQ45" s="88"/>
      <c r="AR45" s="128">
        <v>58</v>
      </c>
      <c r="AS45" s="17"/>
      <c r="AT45" s="17"/>
      <c r="AU45" s="17"/>
      <c r="AV45" s="17"/>
      <c r="AW45" s="17"/>
      <c r="AX45" s="17"/>
      <c r="AY45" s="17"/>
      <c r="AZ45" s="17"/>
      <c r="BA45" s="136"/>
      <c r="BB45" s="136"/>
      <c r="BC45" s="136"/>
      <c r="BD45" s="136"/>
      <c r="BE45" s="356">
        <v>12</v>
      </c>
      <c r="BF45" s="356">
        <v>12</v>
      </c>
      <c r="BG45" s="356">
        <v>12</v>
      </c>
      <c r="BH45" s="356">
        <v>12</v>
      </c>
      <c r="BI45" s="356">
        <v>12</v>
      </c>
      <c r="BJ45" s="356">
        <v>12</v>
      </c>
      <c r="BK45" s="356">
        <v>12</v>
      </c>
      <c r="BL45" s="19"/>
      <c r="BM45" s="12">
        <f t="shared" si="9"/>
        <v>0</v>
      </c>
      <c r="BN45" s="37">
        <f t="shared" si="1"/>
        <v>817</v>
      </c>
      <c r="BO45" s="38">
        <f t="shared" si="2"/>
        <v>1.1347222222222222</v>
      </c>
      <c r="BP45" s="120">
        <f t="shared" si="3"/>
        <v>256</v>
      </c>
      <c r="BQ45" s="121">
        <f t="shared" si="4"/>
        <v>0.35555555555555557</v>
      </c>
      <c r="BR45" s="108">
        <f t="shared" si="5"/>
        <v>0</v>
      </c>
      <c r="BS45" s="82">
        <f t="shared" si="6"/>
        <v>0</v>
      </c>
      <c r="BT45" s="136">
        <f t="shared" si="7"/>
        <v>0</v>
      </c>
      <c r="BU45" s="136">
        <f t="shared" si="8"/>
        <v>0</v>
      </c>
      <c r="BV45" s="109"/>
      <c r="BW45" s="110"/>
    </row>
    <row r="46" spans="1:75" s="1" customFormat="1" ht="14.25" customHeight="1">
      <c r="A46" s="23"/>
      <c r="B46" s="168" t="s">
        <v>1</v>
      </c>
      <c r="C46" s="83"/>
      <c r="D46" s="165"/>
      <c r="E46" s="166"/>
      <c r="F46" s="84"/>
      <c r="G46" s="84"/>
      <c r="H46" s="84"/>
      <c r="I46" s="84"/>
      <c r="J46" s="84"/>
      <c r="K46" s="83"/>
      <c r="L46" s="84"/>
      <c r="M46" s="83"/>
      <c r="N46" s="84"/>
      <c r="O46" s="143"/>
      <c r="P46" s="84"/>
      <c r="Q46" s="84"/>
      <c r="R46" s="143"/>
      <c r="S46" s="85"/>
      <c r="T46" s="84"/>
      <c r="U46" s="143"/>
      <c r="V46" s="86"/>
      <c r="W46" s="84"/>
      <c r="X46" s="84"/>
      <c r="Y46" s="84"/>
      <c r="Z46" s="83"/>
      <c r="AA46" s="84"/>
      <c r="AB46" s="84"/>
      <c r="AC46" s="84"/>
      <c r="AD46" s="83"/>
      <c r="AE46" s="159"/>
      <c r="AF46" s="84"/>
      <c r="AG46" s="143"/>
      <c r="AH46" s="87"/>
      <c r="AI46" s="86"/>
      <c r="AJ46" s="86"/>
      <c r="AK46" s="88"/>
      <c r="AL46" s="88"/>
      <c r="AM46" s="88"/>
      <c r="AN46" s="160"/>
      <c r="AO46" s="88"/>
      <c r="AP46" s="88"/>
      <c r="AQ46" s="88"/>
      <c r="AR46" s="128"/>
      <c r="AS46" s="17"/>
      <c r="AT46" s="17"/>
      <c r="AU46" s="17"/>
      <c r="AV46" s="17"/>
      <c r="AW46" s="17"/>
      <c r="AX46" s="17"/>
      <c r="AY46" s="17"/>
      <c r="AZ46" s="17"/>
      <c r="BA46" s="136"/>
      <c r="BB46" s="136"/>
      <c r="BC46" s="136"/>
      <c r="BD46" s="136"/>
      <c r="BE46" s="356"/>
      <c r="BF46" s="356"/>
      <c r="BG46" s="356"/>
      <c r="BH46" s="356"/>
      <c r="BI46" s="356"/>
      <c r="BJ46" s="356"/>
      <c r="BK46" s="356"/>
      <c r="BL46" s="19"/>
      <c r="BM46" s="12">
        <f t="shared" si="9"/>
        <v>0</v>
      </c>
      <c r="BN46" s="37">
        <f t="shared" si="1"/>
        <v>0</v>
      </c>
      <c r="BO46" s="38">
        <f t="shared" si="2"/>
        <v>0</v>
      </c>
      <c r="BP46" s="120">
        <f t="shared" si="3"/>
        <v>0</v>
      </c>
      <c r="BQ46" s="121">
        <f t="shared" si="4"/>
        <v>0</v>
      </c>
      <c r="BR46" s="108">
        <f t="shared" si="5"/>
        <v>0</v>
      </c>
      <c r="BS46" s="82">
        <f t="shared" si="6"/>
        <v>0</v>
      </c>
      <c r="BT46" s="136">
        <f t="shared" si="7"/>
        <v>0</v>
      </c>
      <c r="BU46" s="136">
        <f t="shared" si="8"/>
        <v>0</v>
      </c>
      <c r="BV46" s="109"/>
      <c r="BW46" s="110"/>
    </row>
    <row r="47" spans="1:75" s="1" customFormat="1" ht="14.25" customHeight="1">
      <c r="A47" s="23"/>
      <c r="B47" s="168" t="s">
        <v>310</v>
      </c>
      <c r="C47" s="83"/>
      <c r="D47" s="165"/>
      <c r="E47" s="166"/>
      <c r="F47" s="84"/>
      <c r="G47" s="84"/>
      <c r="H47" s="84"/>
      <c r="I47" s="84"/>
      <c r="J47" s="84"/>
      <c r="K47" s="83"/>
      <c r="L47" s="93"/>
      <c r="M47" s="83"/>
      <c r="N47" s="84"/>
      <c r="O47" s="143"/>
      <c r="P47" s="84"/>
      <c r="Q47" s="84"/>
      <c r="R47" s="143"/>
      <c r="S47" s="85"/>
      <c r="T47" s="84"/>
      <c r="U47" s="143"/>
      <c r="V47" s="86"/>
      <c r="W47" s="93"/>
      <c r="X47" s="93"/>
      <c r="Y47" s="93"/>
      <c r="Z47" s="92"/>
      <c r="AA47" s="93"/>
      <c r="AB47" s="93"/>
      <c r="AC47" s="93"/>
      <c r="AD47" s="92"/>
      <c r="AE47" s="161"/>
      <c r="AF47" s="93"/>
      <c r="AG47" s="145"/>
      <c r="AH47" s="87"/>
      <c r="AI47" s="86"/>
      <c r="AJ47" s="86"/>
      <c r="AK47" s="88"/>
      <c r="AL47" s="88"/>
      <c r="AM47" s="88"/>
      <c r="AN47" s="160"/>
      <c r="AO47" s="88"/>
      <c r="AP47" s="88"/>
      <c r="AQ47" s="88"/>
      <c r="AR47" s="128"/>
      <c r="AS47" s="17"/>
      <c r="AT47" s="17"/>
      <c r="AU47" s="17"/>
      <c r="AV47" s="17"/>
      <c r="AW47" s="17"/>
      <c r="AX47" s="17"/>
      <c r="AY47" s="17"/>
      <c r="AZ47" s="17"/>
      <c r="BA47" s="136"/>
      <c r="BB47" s="136"/>
      <c r="BC47" s="136"/>
      <c r="BD47" s="136"/>
      <c r="BE47" s="356">
        <v>7.92</v>
      </c>
      <c r="BF47" s="356">
        <v>2.64</v>
      </c>
      <c r="BG47" s="356"/>
      <c r="BH47" s="356"/>
      <c r="BI47" s="356"/>
      <c r="BJ47" s="356"/>
      <c r="BK47" s="356"/>
      <c r="BL47" s="19"/>
      <c r="BM47" s="12">
        <f t="shared" si="9"/>
        <v>0</v>
      </c>
      <c r="BN47" s="37">
        <f t="shared" si="1"/>
        <v>7.92</v>
      </c>
      <c r="BO47" s="38">
        <f t="shared" si="2"/>
        <v>0.011</v>
      </c>
      <c r="BP47" s="120">
        <f t="shared" si="3"/>
        <v>2.64</v>
      </c>
      <c r="BQ47" s="121">
        <f t="shared" si="4"/>
        <v>0.003666666666666667</v>
      </c>
      <c r="BR47" s="108">
        <f t="shared" si="5"/>
        <v>0</v>
      </c>
      <c r="BS47" s="82">
        <f t="shared" si="6"/>
        <v>0</v>
      </c>
      <c r="BT47" s="136">
        <f t="shared" si="7"/>
        <v>0</v>
      </c>
      <c r="BU47" s="136">
        <f t="shared" si="8"/>
        <v>0</v>
      </c>
      <c r="BV47" s="109"/>
      <c r="BW47" s="110"/>
    </row>
    <row r="48" spans="1:75" s="1" customFormat="1" ht="26.25" customHeight="1">
      <c r="A48" s="23" t="s">
        <v>78</v>
      </c>
      <c r="B48" s="168"/>
      <c r="C48" s="83"/>
      <c r="D48" s="165"/>
      <c r="E48" s="166"/>
      <c r="F48" s="84"/>
      <c r="G48" s="84"/>
      <c r="H48" s="84"/>
      <c r="I48" s="84"/>
      <c r="J48" s="84"/>
      <c r="K48" s="83"/>
      <c r="L48" s="93"/>
      <c r="M48" s="83"/>
      <c r="N48" s="84"/>
      <c r="O48" s="143"/>
      <c r="P48" s="84"/>
      <c r="Q48" s="84"/>
      <c r="R48" s="143"/>
      <c r="S48" s="85"/>
      <c r="T48" s="84"/>
      <c r="U48" s="143"/>
      <c r="V48" s="86"/>
      <c r="W48" s="93"/>
      <c r="X48" s="93"/>
      <c r="Y48" s="93"/>
      <c r="Z48" s="92"/>
      <c r="AA48" s="93"/>
      <c r="AB48" s="93"/>
      <c r="AC48" s="93"/>
      <c r="AD48" s="92"/>
      <c r="AE48" s="161"/>
      <c r="AF48" s="93"/>
      <c r="AG48" s="145"/>
      <c r="AH48" s="87"/>
      <c r="AI48" s="86"/>
      <c r="AJ48" s="86"/>
      <c r="AK48" s="88"/>
      <c r="AL48" s="88"/>
      <c r="AM48" s="88"/>
      <c r="AN48" s="160"/>
      <c r="AO48" s="88"/>
      <c r="AP48" s="88"/>
      <c r="AQ48" s="88"/>
      <c r="AR48" s="128"/>
      <c r="AS48" s="17"/>
      <c r="AT48" s="17"/>
      <c r="AU48" s="17"/>
      <c r="AV48" s="17"/>
      <c r="AW48" s="17"/>
      <c r="AX48" s="17"/>
      <c r="AY48" s="17"/>
      <c r="AZ48" s="17"/>
      <c r="BA48" s="136"/>
      <c r="BB48" s="136"/>
      <c r="BC48" s="136"/>
      <c r="BD48" s="136"/>
      <c r="BE48" s="356"/>
      <c r="BF48" s="356"/>
      <c r="BG48" s="356"/>
      <c r="BH48" s="356"/>
      <c r="BI48" s="356"/>
      <c r="BJ48" s="356"/>
      <c r="BK48" s="356"/>
      <c r="BL48" s="19">
        <f>BN48+BP48</f>
        <v>1436</v>
      </c>
      <c r="BM48" s="12">
        <f t="shared" si="9"/>
        <v>1.9944444444444445</v>
      </c>
      <c r="BN48" s="37">
        <f>BN49+BN51+BN53+BN55+BN56</f>
        <v>1088</v>
      </c>
      <c r="BO48" s="38">
        <f t="shared" si="2"/>
        <v>1.511111111111111</v>
      </c>
      <c r="BP48" s="120">
        <f>BP51+BP53+BP56</f>
        <v>348</v>
      </c>
      <c r="BQ48" s="121">
        <f t="shared" si="4"/>
        <v>0.48333333333333334</v>
      </c>
      <c r="BR48" s="108">
        <f t="shared" si="5"/>
        <v>0</v>
      </c>
      <c r="BS48" s="82">
        <f t="shared" si="6"/>
        <v>0</v>
      </c>
      <c r="BT48" s="136">
        <f t="shared" si="7"/>
        <v>0</v>
      </c>
      <c r="BU48" s="136">
        <f t="shared" si="8"/>
        <v>0</v>
      </c>
      <c r="BV48" s="109"/>
      <c r="BW48" s="110"/>
    </row>
    <row r="49" spans="1:75" s="1" customFormat="1" ht="14.25" customHeight="1">
      <c r="A49" s="23"/>
      <c r="B49" s="173" t="s">
        <v>79</v>
      </c>
      <c r="C49" s="83"/>
      <c r="D49" s="165"/>
      <c r="E49" s="166"/>
      <c r="F49" s="84"/>
      <c r="G49" s="84"/>
      <c r="H49" s="84"/>
      <c r="I49" s="84"/>
      <c r="J49" s="84"/>
      <c r="K49" s="83">
        <v>116</v>
      </c>
      <c r="L49" s="93"/>
      <c r="M49" s="83"/>
      <c r="N49" s="84"/>
      <c r="O49" s="143"/>
      <c r="P49" s="84"/>
      <c r="Q49" s="84"/>
      <c r="R49" s="143"/>
      <c r="S49" s="85"/>
      <c r="T49" s="84"/>
      <c r="U49" s="143"/>
      <c r="V49" s="86"/>
      <c r="W49" s="93"/>
      <c r="X49" s="93"/>
      <c r="Y49" s="93"/>
      <c r="Z49" s="92"/>
      <c r="AA49" s="93"/>
      <c r="AB49" s="93"/>
      <c r="AC49" s="93"/>
      <c r="AD49" s="92"/>
      <c r="AE49" s="161"/>
      <c r="AF49" s="93"/>
      <c r="AG49" s="145"/>
      <c r="AH49" s="87"/>
      <c r="AI49" s="86"/>
      <c r="AJ49" s="86"/>
      <c r="AK49" s="88"/>
      <c r="AL49" s="88"/>
      <c r="AM49" s="88"/>
      <c r="AN49" s="160"/>
      <c r="AO49" s="88"/>
      <c r="AP49" s="88"/>
      <c r="AQ49" s="88"/>
      <c r="AR49" s="128"/>
      <c r="AS49" s="17"/>
      <c r="AT49" s="17"/>
      <c r="AU49" s="17"/>
      <c r="AV49" s="17"/>
      <c r="AW49" s="17"/>
      <c r="AX49" s="17"/>
      <c r="AY49" s="17"/>
      <c r="AZ49" s="17"/>
      <c r="BA49" s="136"/>
      <c r="BB49" s="136"/>
      <c r="BC49" s="136"/>
      <c r="BD49" s="136"/>
      <c r="BE49" s="356"/>
      <c r="BF49" s="356"/>
      <c r="BG49" s="356"/>
      <c r="BH49" s="356"/>
      <c r="BI49" s="356"/>
      <c r="BJ49" s="356"/>
      <c r="BK49" s="356"/>
      <c r="BL49" s="19"/>
      <c r="BM49" s="12">
        <f t="shared" si="9"/>
        <v>0</v>
      </c>
      <c r="BN49" s="37">
        <f t="shared" si="1"/>
        <v>116</v>
      </c>
      <c r="BO49" s="38">
        <f t="shared" si="2"/>
        <v>0.16111111111111112</v>
      </c>
      <c r="BP49" s="120">
        <f t="shared" si="3"/>
        <v>0</v>
      </c>
      <c r="BQ49" s="121">
        <f t="shared" si="4"/>
        <v>0</v>
      </c>
      <c r="BR49" s="108">
        <f t="shared" si="5"/>
        <v>0</v>
      </c>
      <c r="BS49" s="82">
        <f t="shared" si="6"/>
        <v>0</v>
      </c>
      <c r="BT49" s="136">
        <f t="shared" si="7"/>
        <v>0</v>
      </c>
      <c r="BU49" s="136">
        <f t="shared" si="8"/>
        <v>0</v>
      </c>
      <c r="BV49" s="109"/>
      <c r="BW49" s="110"/>
    </row>
    <row r="50" spans="1:75" s="1" customFormat="1" ht="14.25" customHeight="1">
      <c r="A50" s="23"/>
      <c r="B50" s="168" t="s">
        <v>1</v>
      </c>
      <c r="C50" s="83"/>
      <c r="D50" s="165"/>
      <c r="E50" s="166"/>
      <c r="F50" s="84"/>
      <c r="G50" s="84"/>
      <c r="H50" s="84"/>
      <c r="I50" s="84"/>
      <c r="J50" s="84"/>
      <c r="K50" s="83"/>
      <c r="L50" s="84"/>
      <c r="M50" s="83"/>
      <c r="N50" s="84"/>
      <c r="O50" s="143"/>
      <c r="P50" s="84"/>
      <c r="Q50" s="84"/>
      <c r="R50" s="143"/>
      <c r="S50" s="85"/>
      <c r="T50" s="84"/>
      <c r="U50" s="143"/>
      <c r="V50" s="86"/>
      <c r="W50" s="84"/>
      <c r="X50" s="84"/>
      <c r="Y50" s="84"/>
      <c r="Z50" s="83"/>
      <c r="AA50" s="84"/>
      <c r="AB50" s="84"/>
      <c r="AC50" s="84"/>
      <c r="AD50" s="83"/>
      <c r="AE50" s="159"/>
      <c r="AF50" s="84"/>
      <c r="AG50" s="143"/>
      <c r="AH50" s="87"/>
      <c r="AI50" s="86"/>
      <c r="AJ50" s="86"/>
      <c r="AK50" s="88"/>
      <c r="AL50" s="88"/>
      <c r="AM50" s="88"/>
      <c r="AN50" s="160"/>
      <c r="AO50" s="88"/>
      <c r="AP50" s="88"/>
      <c r="AQ50" s="88"/>
      <c r="AR50" s="128"/>
      <c r="AS50" s="17"/>
      <c r="AT50" s="17"/>
      <c r="AU50" s="17"/>
      <c r="AV50" s="17"/>
      <c r="AW50" s="17"/>
      <c r="AX50" s="17"/>
      <c r="AY50" s="17"/>
      <c r="AZ50" s="17"/>
      <c r="BA50" s="136"/>
      <c r="BB50" s="136"/>
      <c r="BC50" s="136"/>
      <c r="BD50" s="136"/>
      <c r="BE50" s="356"/>
      <c r="BF50" s="356"/>
      <c r="BG50" s="356"/>
      <c r="BH50" s="356"/>
      <c r="BI50" s="356"/>
      <c r="BJ50" s="356"/>
      <c r="BK50" s="356"/>
      <c r="BL50" s="19"/>
      <c r="BM50" s="12">
        <f t="shared" si="9"/>
        <v>0</v>
      </c>
      <c r="BN50" s="37">
        <f t="shared" si="1"/>
        <v>0</v>
      </c>
      <c r="BO50" s="38">
        <f t="shared" si="2"/>
        <v>0</v>
      </c>
      <c r="BP50" s="120">
        <f t="shared" si="3"/>
        <v>0</v>
      </c>
      <c r="BQ50" s="121">
        <f t="shared" si="4"/>
        <v>0</v>
      </c>
      <c r="BR50" s="108">
        <f t="shared" si="5"/>
        <v>0</v>
      </c>
      <c r="BS50" s="82">
        <f t="shared" si="6"/>
        <v>0</v>
      </c>
      <c r="BT50" s="136">
        <f t="shared" si="7"/>
        <v>0</v>
      </c>
      <c r="BU50" s="136">
        <f t="shared" si="8"/>
        <v>0</v>
      </c>
      <c r="BV50" s="109"/>
      <c r="BW50" s="110"/>
    </row>
    <row r="51" spans="1:75" s="1" customFormat="1" ht="14.25" customHeight="1">
      <c r="A51" s="23"/>
      <c r="B51" s="170" t="s">
        <v>80</v>
      </c>
      <c r="C51" s="83"/>
      <c r="D51" s="165">
        <v>36</v>
      </c>
      <c r="E51" s="166">
        <v>36</v>
      </c>
      <c r="F51" s="84"/>
      <c r="G51" s="84">
        <v>36</v>
      </c>
      <c r="H51" s="84"/>
      <c r="I51" s="84"/>
      <c r="J51" s="84"/>
      <c r="K51" s="83">
        <v>36</v>
      </c>
      <c r="L51" s="84"/>
      <c r="M51" s="83"/>
      <c r="N51" s="84">
        <v>36</v>
      </c>
      <c r="O51" s="143">
        <v>36</v>
      </c>
      <c r="P51" s="84"/>
      <c r="Q51" s="84">
        <v>72</v>
      </c>
      <c r="R51" s="143">
        <v>72</v>
      </c>
      <c r="S51" s="85"/>
      <c r="T51" s="84"/>
      <c r="U51" s="143"/>
      <c r="V51" s="86"/>
      <c r="W51" s="84"/>
      <c r="X51" s="84"/>
      <c r="Y51" s="84"/>
      <c r="Z51" s="83"/>
      <c r="AA51" s="84"/>
      <c r="AB51" s="84"/>
      <c r="AC51" s="84"/>
      <c r="AD51" s="83"/>
      <c r="AE51" s="159"/>
      <c r="AF51" s="84"/>
      <c r="AG51" s="143"/>
      <c r="AH51" s="87"/>
      <c r="AI51" s="86"/>
      <c r="AJ51" s="86"/>
      <c r="AK51" s="88"/>
      <c r="AL51" s="88"/>
      <c r="AM51" s="88"/>
      <c r="AN51" s="160"/>
      <c r="AO51" s="88"/>
      <c r="AP51" s="88"/>
      <c r="AQ51" s="88"/>
      <c r="AR51" s="128"/>
      <c r="AS51" s="17"/>
      <c r="AT51" s="17"/>
      <c r="AU51" s="17"/>
      <c r="AV51" s="17"/>
      <c r="AW51" s="17"/>
      <c r="AX51" s="17"/>
      <c r="AY51" s="17"/>
      <c r="AZ51" s="17"/>
      <c r="BA51" s="136"/>
      <c r="BB51" s="136"/>
      <c r="BC51" s="136"/>
      <c r="BD51" s="136"/>
      <c r="BE51" s="356"/>
      <c r="BF51" s="356"/>
      <c r="BG51" s="356"/>
      <c r="BH51" s="356"/>
      <c r="BI51" s="356"/>
      <c r="BJ51" s="356"/>
      <c r="BK51" s="356"/>
      <c r="BL51" s="19"/>
      <c r="BM51" s="12">
        <f t="shared" si="9"/>
        <v>0</v>
      </c>
      <c r="BN51" s="37">
        <f t="shared" si="1"/>
        <v>216</v>
      </c>
      <c r="BO51" s="38">
        <f t="shared" si="2"/>
        <v>0.3</v>
      </c>
      <c r="BP51" s="120">
        <f t="shared" si="3"/>
        <v>144</v>
      </c>
      <c r="BQ51" s="121">
        <f t="shared" si="4"/>
        <v>0.2</v>
      </c>
      <c r="BR51" s="108">
        <f t="shared" si="5"/>
        <v>0</v>
      </c>
      <c r="BS51" s="82">
        <f t="shared" si="6"/>
        <v>0</v>
      </c>
      <c r="BT51" s="136">
        <f t="shared" si="7"/>
        <v>0</v>
      </c>
      <c r="BU51" s="136">
        <f t="shared" si="8"/>
        <v>0</v>
      </c>
      <c r="BV51" s="109"/>
      <c r="BW51" s="110"/>
    </row>
    <row r="52" spans="1:75" s="1" customFormat="1" ht="14.25" customHeight="1">
      <c r="A52" s="23"/>
      <c r="B52" s="168" t="s">
        <v>1</v>
      </c>
      <c r="C52" s="83"/>
      <c r="D52" s="165"/>
      <c r="E52" s="166"/>
      <c r="F52" s="84"/>
      <c r="G52" s="84"/>
      <c r="H52" s="84"/>
      <c r="I52" s="84"/>
      <c r="J52" s="84"/>
      <c r="K52" s="83"/>
      <c r="L52" s="93"/>
      <c r="M52" s="83"/>
      <c r="N52" s="84"/>
      <c r="O52" s="143"/>
      <c r="P52" s="84"/>
      <c r="Q52" s="84"/>
      <c r="R52" s="143"/>
      <c r="S52" s="85"/>
      <c r="T52" s="84"/>
      <c r="U52" s="143"/>
      <c r="V52" s="86"/>
      <c r="W52" s="93"/>
      <c r="X52" s="93"/>
      <c r="Y52" s="93"/>
      <c r="Z52" s="92"/>
      <c r="AA52" s="93"/>
      <c r="AB52" s="93"/>
      <c r="AC52" s="93"/>
      <c r="AD52" s="92"/>
      <c r="AE52" s="161"/>
      <c r="AF52" s="93"/>
      <c r="AG52" s="145"/>
      <c r="AH52" s="87"/>
      <c r="AI52" s="86"/>
      <c r="AJ52" s="86"/>
      <c r="AK52" s="88"/>
      <c r="AL52" s="88"/>
      <c r="AM52" s="88"/>
      <c r="AN52" s="160"/>
      <c r="AO52" s="88"/>
      <c r="AP52" s="88"/>
      <c r="AQ52" s="88"/>
      <c r="AR52" s="128"/>
      <c r="AS52" s="17"/>
      <c r="AT52" s="17"/>
      <c r="AU52" s="17"/>
      <c r="AV52" s="17"/>
      <c r="AW52" s="17"/>
      <c r="AX52" s="17"/>
      <c r="AY52" s="17"/>
      <c r="AZ52" s="17"/>
      <c r="BA52" s="136"/>
      <c r="BB52" s="136"/>
      <c r="BC52" s="136"/>
      <c r="BD52" s="136"/>
      <c r="BE52" s="356"/>
      <c r="BF52" s="356"/>
      <c r="BG52" s="356"/>
      <c r="BH52" s="356"/>
      <c r="BI52" s="356"/>
      <c r="BJ52" s="356"/>
      <c r="BK52" s="356"/>
      <c r="BL52" s="19"/>
      <c r="BM52" s="12">
        <f t="shared" si="9"/>
        <v>0</v>
      </c>
      <c r="BN52" s="37">
        <f t="shared" si="1"/>
        <v>0</v>
      </c>
      <c r="BO52" s="38">
        <f t="shared" si="2"/>
        <v>0</v>
      </c>
      <c r="BP52" s="120">
        <f t="shared" si="3"/>
        <v>0</v>
      </c>
      <c r="BQ52" s="121">
        <f t="shared" si="4"/>
        <v>0</v>
      </c>
      <c r="BR52" s="108">
        <f t="shared" si="5"/>
        <v>0</v>
      </c>
      <c r="BS52" s="82">
        <f t="shared" si="6"/>
        <v>0</v>
      </c>
      <c r="BT52" s="136">
        <f t="shared" si="7"/>
        <v>0</v>
      </c>
      <c r="BU52" s="136">
        <f t="shared" si="8"/>
        <v>0</v>
      </c>
      <c r="BV52" s="109"/>
      <c r="BW52" s="110"/>
    </row>
    <row r="53" spans="1:75" s="1" customFormat="1" ht="14.25" customHeight="1">
      <c r="A53" s="23"/>
      <c r="B53" s="170" t="s">
        <v>143</v>
      </c>
      <c r="C53" s="83"/>
      <c r="D53" s="165"/>
      <c r="E53" s="166"/>
      <c r="F53" s="84"/>
      <c r="G53" s="84"/>
      <c r="H53" s="84"/>
      <c r="I53" s="84"/>
      <c r="J53" s="84"/>
      <c r="K53" s="83"/>
      <c r="L53" s="84">
        <v>48</v>
      </c>
      <c r="M53" s="83"/>
      <c r="N53" s="84"/>
      <c r="O53" s="143"/>
      <c r="P53" s="84"/>
      <c r="Q53" s="84"/>
      <c r="R53" s="143"/>
      <c r="S53" s="85"/>
      <c r="T53" s="84">
        <v>48</v>
      </c>
      <c r="U53" s="143">
        <v>48</v>
      </c>
      <c r="V53" s="86"/>
      <c r="W53" s="84"/>
      <c r="X53" s="84">
        <v>48</v>
      </c>
      <c r="Y53" s="84"/>
      <c r="Z53" s="83"/>
      <c r="AA53" s="84">
        <v>48</v>
      </c>
      <c r="AB53" s="84"/>
      <c r="AC53" s="84"/>
      <c r="AD53" s="83"/>
      <c r="AE53" s="159"/>
      <c r="AF53" s="84"/>
      <c r="AG53" s="143"/>
      <c r="AH53" s="87"/>
      <c r="AI53" s="86"/>
      <c r="AJ53" s="86"/>
      <c r="AK53" s="88">
        <v>48</v>
      </c>
      <c r="AL53" s="88"/>
      <c r="AM53" s="88"/>
      <c r="AN53" s="160">
        <v>48</v>
      </c>
      <c r="AO53" s="88"/>
      <c r="AP53" s="88">
        <v>48</v>
      </c>
      <c r="AQ53" s="88"/>
      <c r="AR53" s="128"/>
      <c r="AS53" s="17"/>
      <c r="AT53" s="17"/>
      <c r="AU53" s="17"/>
      <c r="AV53" s="17"/>
      <c r="AW53" s="17"/>
      <c r="AX53" s="17"/>
      <c r="AY53" s="17"/>
      <c r="AZ53" s="17"/>
      <c r="BA53" s="136"/>
      <c r="BB53" s="136"/>
      <c r="BC53" s="136"/>
      <c r="BD53" s="136"/>
      <c r="BE53" s="356"/>
      <c r="BF53" s="356"/>
      <c r="BG53" s="356"/>
      <c r="BH53" s="356"/>
      <c r="BI53" s="356"/>
      <c r="BJ53" s="356"/>
      <c r="BK53" s="356"/>
      <c r="BL53" s="19"/>
      <c r="BM53" s="12">
        <f t="shared" si="9"/>
        <v>0</v>
      </c>
      <c r="BN53" s="37">
        <f t="shared" si="1"/>
        <v>288</v>
      </c>
      <c r="BO53" s="38">
        <f t="shared" si="2"/>
        <v>0.4</v>
      </c>
      <c r="BP53" s="120">
        <f t="shared" si="3"/>
        <v>96</v>
      </c>
      <c r="BQ53" s="121">
        <f t="shared" si="4"/>
        <v>0.13333333333333333</v>
      </c>
      <c r="BR53" s="108">
        <f t="shared" si="5"/>
        <v>0</v>
      </c>
      <c r="BS53" s="82">
        <f t="shared" si="6"/>
        <v>0</v>
      </c>
      <c r="BT53" s="136">
        <f t="shared" si="7"/>
        <v>0</v>
      </c>
      <c r="BU53" s="136">
        <f t="shared" si="8"/>
        <v>0</v>
      </c>
      <c r="BV53" s="109"/>
      <c r="BW53" s="110"/>
    </row>
    <row r="54" spans="1:75" s="1" customFormat="1" ht="14.25" customHeight="1">
      <c r="A54" s="23"/>
      <c r="B54" s="168" t="s">
        <v>1</v>
      </c>
      <c r="C54" s="83"/>
      <c r="D54" s="165"/>
      <c r="E54" s="166"/>
      <c r="F54" s="84"/>
      <c r="G54" s="84"/>
      <c r="H54" s="84"/>
      <c r="I54" s="84"/>
      <c r="J54" s="84"/>
      <c r="K54" s="83"/>
      <c r="L54" s="84"/>
      <c r="M54" s="83"/>
      <c r="N54" s="84"/>
      <c r="O54" s="143"/>
      <c r="P54" s="84"/>
      <c r="Q54" s="84"/>
      <c r="R54" s="143"/>
      <c r="S54" s="85"/>
      <c r="T54" s="84"/>
      <c r="U54" s="143"/>
      <c r="V54" s="86"/>
      <c r="W54" s="84"/>
      <c r="X54" s="84"/>
      <c r="Y54" s="84"/>
      <c r="Z54" s="83"/>
      <c r="AA54" s="84"/>
      <c r="AB54" s="84"/>
      <c r="AC54" s="84"/>
      <c r="AD54" s="83"/>
      <c r="AE54" s="159"/>
      <c r="AF54" s="84"/>
      <c r="AG54" s="143"/>
      <c r="AH54" s="87"/>
      <c r="AI54" s="86"/>
      <c r="AJ54" s="86"/>
      <c r="AK54" s="88"/>
      <c r="AL54" s="88"/>
      <c r="AM54" s="88"/>
      <c r="AN54" s="160"/>
      <c r="AO54" s="88"/>
      <c r="AP54" s="88"/>
      <c r="AQ54" s="88"/>
      <c r="AR54" s="128"/>
      <c r="AS54" s="17"/>
      <c r="AT54" s="17"/>
      <c r="AU54" s="17"/>
      <c r="AV54" s="17"/>
      <c r="AW54" s="17"/>
      <c r="AX54" s="17"/>
      <c r="AY54" s="17"/>
      <c r="AZ54" s="17"/>
      <c r="BA54" s="136"/>
      <c r="BB54" s="136"/>
      <c r="BC54" s="136"/>
      <c r="BD54" s="136"/>
      <c r="BE54" s="356"/>
      <c r="BF54" s="356"/>
      <c r="BG54" s="356"/>
      <c r="BH54" s="356"/>
      <c r="BI54" s="356"/>
      <c r="BJ54" s="356"/>
      <c r="BK54" s="356"/>
      <c r="BL54" s="19"/>
      <c r="BM54" s="12">
        <f t="shared" si="9"/>
        <v>0</v>
      </c>
      <c r="BN54" s="37">
        <f t="shared" si="1"/>
        <v>0</v>
      </c>
      <c r="BO54" s="38">
        <f t="shared" si="2"/>
        <v>0</v>
      </c>
      <c r="BP54" s="120">
        <f t="shared" si="3"/>
        <v>0</v>
      </c>
      <c r="BQ54" s="121">
        <f t="shared" si="4"/>
        <v>0</v>
      </c>
      <c r="BR54" s="108">
        <f t="shared" si="5"/>
        <v>0</v>
      </c>
      <c r="BS54" s="82">
        <f t="shared" si="6"/>
        <v>0</v>
      </c>
      <c r="BT54" s="136">
        <f t="shared" si="7"/>
        <v>0</v>
      </c>
      <c r="BU54" s="136">
        <f t="shared" si="8"/>
        <v>0</v>
      </c>
      <c r="BV54" s="109"/>
      <c r="BW54" s="110"/>
    </row>
    <row r="55" spans="1:75" s="1" customFormat="1" ht="14.25" customHeight="1">
      <c r="A55" s="23"/>
      <c r="B55" s="170" t="s">
        <v>144</v>
      </c>
      <c r="C55" s="83"/>
      <c r="D55" s="165"/>
      <c r="E55" s="166"/>
      <c r="F55" s="84"/>
      <c r="G55" s="84"/>
      <c r="H55" s="84"/>
      <c r="I55" s="84"/>
      <c r="J55" s="84"/>
      <c r="K55" s="83"/>
      <c r="L55" s="84">
        <v>48</v>
      </c>
      <c r="M55" s="83"/>
      <c r="N55" s="84"/>
      <c r="O55" s="143"/>
      <c r="P55" s="84">
        <v>48</v>
      </c>
      <c r="Q55" s="84"/>
      <c r="R55" s="143"/>
      <c r="S55" s="85"/>
      <c r="T55" s="84"/>
      <c r="U55" s="143"/>
      <c r="V55" s="86"/>
      <c r="W55" s="84"/>
      <c r="X55" s="84"/>
      <c r="Y55" s="84"/>
      <c r="Z55" s="83"/>
      <c r="AA55" s="84">
        <v>48</v>
      </c>
      <c r="AB55" s="84"/>
      <c r="AC55" s="84"/>
      <c r="AD55" s="83"/>
      <c r="AE55" s="159"/>
      <c r="AF55" s="84"/>
      <c r="AG55" s="143"/>
      <c r="AH55" s="87"/>
      <c r="AI55" s="86"/>
      <c r="AJ55" s="86"/>
      <c r="AK55" s="88"/>
      <c r="AL55" s="88"/>
      <c r="AM55" s="88"/>
      <c r="AN55" s="160"/>
      <c r="AO55" s="88"/>
      <c r="AP55" s="88"/>
      <c r="AQ55" s="88"/>
      <c r="AR55" s="128"/>
      <c r="AS55" s="17"/>
      <c r="AT55" s="17"/>
      <c r="AU55" s="17"/>
      <c r="AV55" s="17"/>
      <c r="AW55" s="17"/>
      <c r="AX55" s="17"/>
      <c r="AY55" s="17"/>
      <c r="AZ55" s="17"/>
      <c r="BA55" s="136"/>
      <c r="BB55" s="136"/>
      <c r="BC55" s="136"/>
      <c r="BD55" s="136"/>
      <c r="BE55" s="356"/>
      <c r="BF55" s="356"/>
      <c r="BG55" s="356"/>
      <c r="BH55" s="356"/>
      <c r="BI55" s="356"/>
      <c r="BJ55" s="356"/>
      <c r="BK55" s="356"/>
      <c r="BL55" s="19"/>
      <c r="BM55" s="12">
        <f t="shared" si="9"/>
        <v>0</v>
      </c>
      <c r="BN55" s="37">
        <f t="shared" si="1"/>
        <v>144</v>
      </c>
      <c r="BO55" s="38">
        <f t="shared" si="2"/>
        <v>0.2</v>
      </c>
      <c r="BP55" s="120">
        <f t="shared" si="3"/>
        <v>0</v>
      </c>
      <c r="BQ55" s="121">
        <f t="shared" si="4"/>
        <v>0</v>
      </c>
      <c r="BR55" s="108">
        <f t="shared" si="5"/>
        <v>0</v>
      </c>
      <c r="BS55" s="82">
        <f t="shared" si="6"/>
        <v>0</v>
      </c>
      <c r="BT55" s="136">
        <f t="shared" si="7"/>
        <v>0</v>
      </c>
      <c r="BU55" s="136">
        <f t="shared" si="8"/>
        <v>0</v>
      </c>
      <c r="BV55" s="109"/>
      <c r="BW55" s="110"/>
    </row>
    <row r="56" spans="1:75" s="1" customFormat="1" ht="29.25" customHeight="1">
      <c r="A56" s="23"/>
      <c r="B56" s="170" t="s">
        <v>169</v>
      </c>
      <c r="C56" s="83"/>
      <c r="D56" s="271">
        <v>108</v>
      </c>
      <c r="E56" s="272">
        <v>108</v>
      </c>
      <c r="F56" s="156"/>
      <c r="G56" s="156">
        <v>108</v>
      </c>
      <c r="H56" s="156"/>
      <c r="I56" s="156"/>
      <c r="J56" s="156"/>
      <c r="K56" s="156">
        <v>108</v>
      </c>
      <c r="L56" s="84"/>
      <c r="M56" s="83"/>
      <c r="N56" s="84"/>
      <c r="O56" s="143"/>
      <c r="P56" s="84"/>
      <c r="Q56" s="84"/>
      <c r="R56" s="143"/>
      <c r="S56" s="85"/>
      <c r="T56" s="84"/>
      <c r="U56" s="143"/>
      <c r="V56" s="86"/>
      <c r="W56" s="84"/>
      <c r="X56" s="84"/>
      <c r="Y56" s="84"/>
      <c r="Z56" s="83"/>
      <c r="AA56" s="84"/>
      <c r="AB56" s="84"/>
      <c r="AC56" s="84"/>
      <c r="AD56" s="83"/>
      <c r="AE56" s="159"/>
      <c r="AF56" s="84"/>
      <c r="AG56" s="143"/>
      <c r="AH56" s="87"/>
      <c r="AI56" s="86"/>
      <c r="AJ56" s="86"/>
      <c r="AK56" s="88"/>
      <c r="AL56" s="88"/>
      <c r="AM56" s="88"/>
      <c r="AN56" s="160"/>
      <c r="AO56" s="88"/>
      <c r="AP56" s="88"/>
      <c r="AQ56" s="88"/>
      <c r="AR56" s="128"/>
      <c r="AS56" s="17"/>
      <c r="AT56" s="17"/>
      <c r="AU56" s="17"/>
      <c r="AV56" s="17"/>
      <c r="AW56" s="17"/>
      <c r="AX56" s="17"/>
      <c r="AY56" s="17"/>
      <c r="AZ56" s="17"/>
      <c r="BA56" s="136"/>
      <c r="BB56" s="136"/>
      <c r="BC56" s="136"/>
      <c r="BD56" s="136"/>
      <c r="BE56" s="356"/>
      <c r="BF56" s="356"/>
      <c r="BG56" s="356"/>
      <c r="BH56" s="356"/>
      <c r="BI56" s="356"/>
      <c r="BJ56" s="356"/>
      <c r="BK56" s="356"/>
      <c r="BL56" s="19"/>
      <c r="BM56" s="12">
        <f t="shared" si="9"/>
        <v>0</v>
      </c>
      <c r="BN56" s="37">
        <f>K56+G56+D56</f>
        <v>324</v>
      </c>
      <c r="BO56" s="38">
        <f t="shared" si="2"/>
        <v>0.45</v>
      </c>
      <c r="BP56" s="120">
        <f>E56</f>
        <v>108</v>
      </c>
      <c r="BQ56" s="121">
        <f t="shared" si="4"/>
        <v>0.15</v>
      </c>
      <c r="BR56" s="108"/>
      <c r="BS56" s="82"/>
      <c r="BT56" s="136"/>
      <c r="BU56" s="136"/>
      <c r="BV56" s="109"/>
      <c r="BW56" s="110"/>
    </row>
    <row r="57" spans="1:75" s="1" customFormat="1" ht="14.25" customHeight="1">
      <c r="A57" s="456"/>
      <c r="B57" s="170"/>
      <c r="C57" s="83"/>
      <c r="D57" s="165"/>
      <c r="E57" s="166"/>
      <c r="F57" s="84"/>
      <c r="G57" s="84"/>
      <c r="H57" s="84"/>
      <c r="I57" s="84"/>
      <c r="J57" s="84"/>
      <c r="K57" s="83"/>
      <c r="L57" s="84"/>
      <c r="M57" s="83"/>
      <c r="N57" s="84"/>
      <c r="O57" s="143"/>
      <c r="P57" s="84"/>
      <c r="Q57" s="84"/>
      <c r="R57" s="143"/>
      <c r="S57" s="85"/>
      <c r="T57" s="84"/>
      <c r="U57" s="143"/>
      <c r="V57" s="86"/>
      <c r="W57" s="84"/>
      <c r="X57" s="84"/>
      <c r="Y57" s="84"/>
      <c r="Z57" s="83"/>
      <c r="AA57" s="84"/>
      <c r="AB57" s="84"/>
      <c r="AC57" s="84"/>
      <c r="AD57" s="83"/>
      <c r="AE57" s="159"/>
      <c r="AF57" s="84"/>
      <c r="AG57" s="143"/>
      <c r="AH57" s="87"/>
      <c r="AI57" s="86"/>
      <c r="AJ57" s="86"/>
      <c r="AK57" s="88"/>
      <c r="AL57" s="88"/>
      <c r="AM57" s="88"/>
      <c r="AN57" s="160"/>
      <c r="AO57" s="88"/>
      <c r="AP57" s="88"/>
      <c r="AQ57" s="88"/>
      <c r="AR57" s="128"/>
      <c r="AS57" s="17"/>
      <c r="AT57" s="17"/>
      <c r="AU57" s="17"/>
      <c r="AV57" s="17"/>
      <c r="AW57" s="17"/>
      <c r="AX57" s="17"/>
      <c r="AY57" s="17"/>
      <c r="AZ57" s="17"/>
      <c r="BA57" s="136"/>
      <c r="BB57" s="136"/>
      <c r="BC57" s="136"/>
      <c r="BD57" s="136"/>
      <c r="BE57" s="356"/>
      <c r="BF57" s="356"/>
      <c r="BG57" s="356"/>
      <c r="BH57" s="356"/>
      <c r="BI57" s="356"/>
      <c r="BJ57" s="356"/>
      <c r="BK57" s="356"/>
      <c r="BL57" s="19"/>
      <c r="BM57" s="12"/>
      <c r="BN57" s="37"/>
      <c r="BO57" s="38"/>
      <c r="BP57" s="120"/>
      <c r="BQ57" s="121"/>
      <c r="BR57" s="108"/>
      <c r="BS57" s="82"/>
      <c r="BT57" s="136"/>
      <c r="BU57" s="136"/>
      <c r="BV57" s="109"/>
      <c r="BW57" s="110"/>
    </row>
    <row r="58" spans="1:76" s="1" customFormat="1" ht="14.25" customHeight="1">
      <c r="A58" s="23" t="s">
        <v>81</v>
      </c>
      <c r="B58" s="170"/>
      <c r="C58" s="83"/>
      <c r="D58" s="165"/>
      <c r="E58" s="166"/>
      <c r="F58" s="84"/>
      <c r="G58" s="84"/>
      <c r="H58" s="84"/>
      <c r="I58" s="84"/>
      <c r="J58" s="84"/>
      <c r="K58" s="83"/>
      <c r="L58" s="84"/>
      <c r="M58" s="83"/>
      <c r="N58" s="84"/>
      <c r="O58" s="143"/>
      <c r="P58" s="84"/>
      <c r="Q58" s="84"/>
      <c r="R58" s="143"/>
      <c r="S58" s="85"/>
      <c r="T58" s="84"/>
      <c r="U58" s="143"/>
      <c r="V58" s="86"/>
      <c r="W58" s="84"/>
      <c r="X58" s="84"/>
      <c r="Y58" s="84"/>
      <c r="Z58" s="83"/>
      <c r="AA58" s="84"/>
      <c r="AB58" s="84"/>
      <c r="AC58" s="84"/>
      <c r="AD58" s="83"/>
      <c r="AE58" s="159"/>
      <c r="AF58" s="84"/>
      <c r="AG58" s="143"/>
      <c r="AH58" s="87"/>
      <c r="AI58" s="86"/>
      <c r="AJ58" s="86"/>
      <c r="AK58" s="88"/>
      <c r="AL58" s="88"/>
      <c r="AM58" s="88"/>
      <c r="AN58" s="160"/>
      <c r="AO58" s="88"/>
      <c r="AP58" s="88"/>
      <c r="AQ58" s="88"/>
      <c r="AR58" s="128"/>
      <c r="AS58" s="17"/>
      <c r="AT58" s="17"/>
      <c r="AU58" s="17"/>
      <c r="AV58" s="17"/>
      <c r="AW58" s="17"/>
      <c r="AX58" s="17"/>
      <c r="AY58" s="17"/>
      <c r="AZ58" s="17"/>
      <c r="BA58" s="136"/>
      <c r="BB58" s="136"/>
      <c r="BC58" s="136"/>
      <c r="BD58" s="136"/>
      <c r="BE58" s="356"/>
      <c r="BF58" s="356"/>
      <c r="BG58" s="356"/>
      <c r="BH58" s="356"/>
      <c r="BI58" s="356"/>
      <c r="BJ58" s="356"/>
      <c r="BK58" s="356"/>
      <c r="BL58" s="19">
        <f>BN58+BP58</f>
        <v>1122</v>
      </c>
      <c r="BM58" s="12">
        <f t="shared" si="9"/>
        <v>1.5583333333333333</v>
      </c>
      <c r="BN58" s="37">
        <f>C59+D59+F59+G59+H59+I59+J59+K59+L59+M59+N59+P59+Q59+S59+T59+V59+W59+X59+Y60+Y59</f>
        <v>350</v>
      </c>
      <c r="BO58" s="38">
        <f t="shared" si="2"/>
        <v>0.4861111111111111</v>
      </c>
      <c r="BP58" s="120">
        <f>SUM(BP59:BP63)</f>
        <v>772</v>
      </c>
      <c r="BQ58" s="121">
        <f t="shared" si="4"/>
        <v>1.0722222222222222</v>
      </c>
      <c r="BR58" s="108">
        <f t="shared" si="5"/>
        <v>0</v>
      </c>
      <c r="BS58" s="82">
        <f t="shared" si="6"/>
        <v>0</v>
      </c>
      <c r="BT58" s="136">
        <f t="shared" si="7"/>
        <v>0</v>
      </c>
      <c r="BU58" s="136">
        <f t="shared" si="8"/>
        <v>0</v>
      </c>
      <c r="BV58" s="109"/>
      <c r="BW58" s="110"/>
      <c r="BX58" s="4"/>
    </row>
    <row r="59" spans="1:75" s="1" customFormat="1" ht="14.25" customHeight="1">
      <c r="A59" s="23"/>
      <c r="B59" s="170" t="s">
        <v>82</v>
      </c>
      <c r="C59" s="83"/>
      <c r="D59" s="165">
        <v>234</v>
      </c>
      <c r="E59" s="166">
        <v>234</v>
      </c>
      <c r="F59" s="84"/>
      <c r="G59" s="84"/>
      <c r="H59" s="84"/>
      <c r="I59" s="84"/>
      <c r="J59" s="84"/>
      <c r="K59" s="83"/>
      <c r="L59" s="93"/>
      <c r="M59" s="83"/>
      <c r="N59" s="84"/>
      <c r="O59" s="143"/>
      <c r="P59" s="84"/>
      <c r="Q59" s="84">
        <v>116</v>
      </c>
      <c r="R59" s="143">
        <v>116</v>
      </c>
      <c r="S59" s="85"/>
      <c r="T59" s="84"/>
      <c r="U59" s="143"/>
      <c r="V59" s="86"/>
      <c r="W59" s="93"/>
      <c r="X59" s="93"/>
      <c r="Y59" s="93"/>
      <c r="Z59" s="92">
        <v>127</v>
      </c>
      <c r="AA59" s="93"/>
      <c r="AB59" s="93"/>
      <c r="AC59" s="93"/>
      <c r="AD59" s="92"/>
      <c r="AE59" s="161"/>
      <c r="AF59" s="93">
        <v>112</v>
      </c>
      <c r="AG59" s="145">
        <v>112</v>
      </c>
      <c r="AH59" s="87"/>
      <c r="AI59" s="86"/>
      <c r="AJ59" s="86"/>
      <c r="AK59" s="88"/>
      <c r="AL59" s="88"/>
      <c r="AM59" s="88"/>
      <c r="AN59" s="160"/>
      <c r="AO59" s="88"/>
      <c r="AP59" s="88"/>
      <c r="AQ59" s="88"/>
      <c r="AR59" s="128"/>
      <c r="AS59" s="17"/>
      <c r="AT59" s="17"/>
      <c r="AU59" s="17"/>
      <c r="AV59" s="17"/>
      <c r="AW59" s="17"/>
      <c r="AX59" s="17"/>
      <c r="AY59" s="17"/>
      <c r="AZ59" s="17"/>
      <c r="BA59" s="136"/>
      <c r="BB59" s="136"/>
      <c r="BC59" s="136"/>
      <c r="BD59" s="136"/>
      <c r="BE59" s="356"/>
      <c r="BF59" s="356"/>
      <c r="BG59" s="356"/>
      <c r="BH59" s="356"/>
      <c r="BI59" s="356"/>
      <c r="BJ59" s="356"/>
      <c r="BK59" s="356"/>
      <c r="BL59" s="19"/>
      <c r="BM59" s="12">
        <f t="shared" si="9"/>
        <v>0</v>
      </c>
      <c r="BN59" s="37">
        <f>C59+D59+F59+G157+H59+I59+J59+K59+L59+M59+N157+P59+Q59+S59+T59+V59+W59+X59+Y59+Z59+AA59+AB59+AC59+AD59+AF59+AH59+AI59+AJ59+AK59+AL59+AM59+AO59+AP59+AQ59+AR59+BE59+BH59</f>
        <v>1057</v>
      </c>
      <c r="BO59" s="38">
        <f t="shared" si="2"/>
        <v>1.4680555555555554</v>
      </c>
      <c r="BP59" s="120">
        <f>E59+O157+R59+U59+AE59+AG59+AN59+BF59+BG59+BI59+BJ59+BK59</f>
        <v>696</v>
      </c>
      <c r="BQ59" s="121">
        <f t="shared" si="4"/>
        <v>0.9666666666666667</v>
      </c>
      <c r="BR59" s="108">
        <f t="shared" si="5"/>
        <v>0</v>
      </c>
      <c r="BS59" s="82">
        <f t="shared" si="6"/>
        <v>0</v>
      </c>
      <c r="BT59" s="136">
        <f t="shared" si="7"/>
        <v>0</v>
      </c>
      <c r="BU59" s="136">
        <f t="shared" si="8"/>
        <v>0</v>
      </c>
      <c r="BV59" s="109"/>
      <c r="BW59" s="110"/>
    </row>
    <row r="60" spans="1:75" s="1" customFormat="1" ht="14.25" customHeight="1">
      <c r="A60" s="23"/>
      <c r="B60" s="168" t="s">
        <v>1</v>
      </c>
      <c r="C60" s="83"/>
      <c r="D60" s="165">
        <v>2</v>
      </c>
      <c r="E60" s="166">
        <v>2</v>
      </c>
      <c r="F60" s="84"/>
      <c r="G60" s="84"/>
      <c r="H60" s="84"/>
      <c r="I60" s="84"/>
      <c r="J60" s="84"/>
      <c r="K60" s="83"/>
      <c r="L60" s="84"/>
      <c r="M60" s="83"/>
      <c r="N60" s="84"/>
      <c r="O60" s="143"/>
      <c r="P60" s="84"/>
      <c r="Q60" s="84"/>
      <c r="R60" s="143"/>
      <c r="S60" s="85"/>
      <c r="T60" s="84"/>
      <c r="U60" s="143"/>
      <c r="V60" s="86"/>
      <c r="W60" s="84"/>
      <c r="X60" s="84"/>
      <c r="Y60" s="84"/>
      <c r="Z60" s="83">
        <v>2</v>
      </c>
      <c r="AA60" s="84"/>
      <c r="AB60" s="84"/>
      <c r="AC60" s="84"/>
      <c r="AD60" s="83"/>
      <c r="AE60" s="159"/>
      <c r="AF60" s="84">
        <v>2</v>
      </c>
      <c r="AG60" s="143">
        <v>2</v>
      </c>
      <c r="AH60" s="87"/>
      <c r="AI60" s="86"/>
      <c r="AJ60" s="86"/>
      <c r="AK60" s="88"/>
      <c r="AL60" s="88"/>
      <c r="AM60" s="88"/>
      <c r="AN60" s="160"/>
      <c r="AO60" s="88"/>
      <c r="AP60" s="88"/>
      <c r="AQ60" s="88"/>
      <c r="AR60" s="128"/>
      <c r="AS60" s="17"/>
      <c r="AT60" s="17"/>
      <c r="AU60" s="17"/>
      <c r="AV60" s="17"/>
      <c r="AW60" s="17"/>
      <c r="AX60" s="17"/>
      <c r="AY60" s="17"/>
      <c r="AZ60" s="17"/>
      <c r="BA60" s="136"/>
      <c r="BB60" s="136"/>
      <c r="BC60" s="136"/>
      <c r="BD60" s="136"/>
      <c r="BE60" s="356"/>
      <c r="BF60" s="356"/>
      <c r="BG60" s="356"/>
      <c r="BH60" s="356"/>
      <c r="BI60" s="356"/>
      <c r="BJ60" s="356"/>
      <c r="BK60" s="356"/>
      <c r="BL60" s="19"/>
      <c r="BM60" s="12">
        <f t="shared" si="9"/>
        <v>0</v>
      </c>
      <c r="BN60" s="37">
        <f>C60+D60+F60+G158+H60+I60+J60+K60+L60+M60+N158+P60+Q60+S60+T60+V60+W60+X60+Y60+Z60+AA60+AB60+AC60+AD60+AF60+AH60+AI60+AJ60+AK60+AL60+AM60+AO60+AP60+AQ60+AR60+BE60+BH60</f>
        <v>10</v>
      </c>
      <c r="BO60" s="38">
        <f t="shared" si="2"/>
        <v>0.013888888888888888</v>
      </c>
      <c r="BP60" s="120">
        <f>E60+O158+R60+U60+AE60+AG60+AN60+BF60+BG60+BI60+BJ60+BK60</f>
        <v>6</v>
      </c>
      <c r="BQ60" s="121">
        <f t="shared" si="4"/>
        <v>0.008333333333333333</v>
      </c>
      <c r="BR60" s="108">
        <f t="shared" si="5"/>
        <v>0</v>
      </c>
      <c r="BS60" s="82">
        <f t="shared" si="6"/>
        <v>0</v>
      </c>
      <c r="BT60" s="136">
        <f t="shared" si="7"/>
        <v>0</v>
      </c>
      <c r="BU60" s="136">
        <f t="shared" si="8"/>
        <v>0</v>
      </c>
      <c r="BV60" s="109"/>
      <c r="BW60" s="110"/>
    </row>
    <row r="61" spans="1:75" s="1" customFormat="1" ht="14.25" customHeight="1">
      <c r="A61" s="23"/>
      <c r="B61" s="167" t="s">
        <v>0</v>
      </c>
      <c r="C61" s="83"/>
      <c r="D61" s="165">
        <v>6</v>
      </c>
      <c r="E61" s="166">
        <v>6</v>
      </c>
      <c r="F61" s="84"/>
      <c r="G61" s="84"/>
      <c r="H61" s="84"/>
      <c r="I61" s="84"/>
      <c r="J61" s="84"/>
      <c r="K61" s="83"/>
      <c r="L61" s="84"/>
      <c r="M61" s="83"/>
      <c r="N61" s="84"/>
      <c r="O61" s="143"/>
      <c r="P61" s="84"/>
      <c r="Q61" s="84"/>
      <c r="R61" s="143"/>
      <c r="S61" s="85"/>
      <c r="T61" s="84"/>
      <c r="U61" s="143"/>
      <c r="V61" s="86"/>
      <c r="W61" s="84"/>
      <c r="X61" s="84"/>
      <c r="Y61" s="84"/>
      <c r="Z61" s="83">
        <v>6</v>
      </c>
      <c r="AA61" s="84"/>
      <c r="AB61" s="84"/>
      <c r="AC61" s="84"/>
      <c r="AD61" s="83"/>
      <c r="AE61" s="159"/>
      <c r="AF61" s="84">
        <v>6</v>
      </c>
      <c r="AG61" s="143">
        <v>6</v>
      </c>
      <c r="AH61" s="87"/>
      <c r="AI61" s="86"/>
      <c r="AJ61" s="86"/>
      <c r="AK61" s="88"/>
      <c r="AL61" s="88"/>
      <c r="AM61" s="88"/>
      <c r="AN61" s="160"/>
      <c r="AO61" s="88"/>
      <c r="AP61" s="88"/>
      <c r="AQ61" s="88"/>
      <c r="AR61" s="128"/>
      <c r="AS61" s="17"/>
      <c r="AT61" s="17"/>
      <c r="AU61" s="17"/>
      <c r="AV61" s="17"/>
      <c r="AW61" s="17"/>
      <c r="AX61" s="17"/>
      <c r="AY61" s="17"/>
      <c r="AZ61" s="17"/>
      <c r="BA61" s="136"/>
      <c r="BB61" s="136"/>
      <c r="BC61" s="136"/>
      <c r="BD61" s="136"/>
      <c r="BE61" s="356"/>
      <c r="BF61" s="356"/>
      <c r="BG61" s="356"/>
      <c r="BH61" s="356"/>
      <c r="BI61" s="356"/>
      <c r="BJ61" s="356"/>
      <c r="BK61" s="356"/>
      <c r="BL61" s="19"/>
      <c r="BM61" s="12">
        <f t="shared" si="9"/>
        <v>0</v>
      </c>
      <c r="BN61" s="37">
        <f>C61+D61+F61+G159+H61+I61+J61+K61+L61+M61+N159+P61+Q61+S61+T61+V61+W61+X61+Y61+Z61+AA61+AB61+AC61+AD61+AF61+AH61+AI61+AJ61+AK61+AL61+AM61+AO61+AP61+AQ61+AR61+BE61+BH61</f>
        <v>30</v>
      </c>
      <c r="BO61" s="38">
        <f t="shared" si="2"/>
        <v>0.041666666666666664</v>
      </c>
      <c r="BP61" s="120">
        <f>E61+O159+R61+U61+AE61+AG61+AN61+BF61+BG61+BI61+BJ61+BK61</f>
        <v>18</v>
      </c>
      <c r="BQ61" s="121">
        <f t="shared" si="4"/>
        <v>0.025</v>
      </c>
      <c r="BR61" s="108">
        <f t="shared" si="5"/>
        <v>0</v>
      </c>
      <c r="BS61" s="82">
        <f t="shared" si="6"/>
        <v>0</v>
      </c>
      <c r="BT61" s="136">
        <f t="shared" si="7"/>
        <v>0</v>
      </c>
      <c r="BU61" s="136">
        <f t="shared" si="8"/>
        <v>0</v>
      </c>
      <c r="BV61" s="109"/>
      <c r="BW61" s="110"/>
    </row>
    <row r="62" spans="1:75" s="1" customFormat="1" ht="14.25" customHeight="1">
      <c r="A62" s="23"/>
      <c r="B62" s="170" t="s">
        <v>83</v>
      </c>
      <c r="C62" s="83"/>
      <c r="D62" s="165"/>
      <c r="E62" s="166"/>
      <c r="F62" s="84">
        <v>52</v>
      </c>
      <c r="G62" s="84"/>
      <c r="H62" s="84">
        <v>32</v>
      </c>
      <c r="I62" s="84"/>
      <c r="J62" s="84"/>
      <c r="K62" s="83"/>
      <c r="L62" s="93"/>
      <c r="M62" s="83">
        <v>32</v>
      </c>
      <c r="N62" s="84"/>
      <c r="O62" s="143"/>
      <c r="P62" s="84"/>
      <c r="Q62" s="84"/>
      <c r="R62" s="143"/>
      <c r="S62" s="85"/>
      <c r="T62" s="84">
        <v>52</v>
      </c>
      <c r="U62" s="143">
        <v>52</v>
      </c>
      <c r="V62" s="86"/>
      <c r="W62" s="93">
        <v>32</v>
      </c>
      <c r="X62" s="93"/>
      <c r="Y62" s="93"/>
      <c r="Z62" s="92"/>
      <c r="AA62" s="93"/>
      <c r="AB62" s="93"/>
      <c r="AC62" s="93"/>
      <c r="AD62" s="92"/>
      <c r="AE62" s="161"/>
      <c r="AF62" s="93"/>
      <c r="AG62" s="145"/>
      <c r="AH62" s="87"/>
      <c r="AI62" s="86"/>
      <c r="AJ62" s="86"/>
      <c r="AK62" s="88"/>
      <c r="AL62" s="88"/>
      <c r="AM62" s="88"/>
      <c r="AN62" s="160"/>
      <c r="AO62" s="88"/>
      <c r="AP62" s="88"/>
      <c r="AQ62" s="88"/>
      <c r="AR62" s="128"/>
      <c r="AS62" s="17"/>
      <c r="AT62" s="17"/>
      <c r="AU62" s="17"/>
      <c r="AV62" s="17"/>
      <c r="AW62" s="17"/>
      <c r="AX62" s="17"/>
      <c r="AY62" s="17"/>
      <c r="AZ62" s="17"/>
      <c r="BA62" s="136"/>
      <c r="BB62" s="136"/>
      <c r="BC62" s="136"/>
      <c r="BD62" s="136"/>
      <c r="BE62" s="356"/>
      <c r="BF62" s="356"/>
      <c r="BG62" s="356"/>
      <c r="BH62" s="356"/>
      <c r="BI62" s="356"/>
      <c r="BJ62" s="356"/>
      <c r="BK62" s="356"/>
      <c r="BL62" s="19"/>
      <c r="BM62" s="12">
        <f t="shared" si="9"/>
        <v>0</v>
      </c>
      <c r="BN62" s="37">
        <f t="shared" si="1"/>
        <v>200</v>
      </c>
      <c r="BO62" s="38">
        <f t="shared" si="2"/>
        <v>0.2777777777777778</v>
      </c>
      <c r="BP62" s="120">
        <f t="shared" si="3"/>
        <v>52</v>
      </c>
      <c r="BQ62" s="121">
        <f t="shared" si="4"/>
        <v>0.07222222222222222</v>
      </c>
      <c r="BR62" s="108">
        <f t="shared" si="5"/>
        <v>0</v>
      </c>
      <c r="BS62" s="82">
        <f t="shared" si="6"/>
        <v>0</v>
      </c>
      <c r="BT62" s="136">
        <f t="shared" si="7"/>
        <v>0</v>
      </c>
      <c r="BU62" s="136">
        <f t="shared" si="8"/>
        <v>0</v>
      </c>
      <c r="BV62" s="109"/>
      <c r="BW62" s="110"/>
    </row>
    <row r="63" spans="1:75" s="1" customFormat="1" ht="14.25" customHeight="1">
      <c r="A63" s="23"/>
      <c r="B63" s="10" t="s">
        <v>1</v>
      </c>
      <c r="C63" s="83"/>
      <c r="D63" s="165"/>
      <c r="E63" s="166"/>
      <c r="F63" s="84"/>
      <c r="G63" s="84"/>
      <c r="H63" s="84"/>
      <c r="I63" s="84"/>
      <c r="J63" s="84"/>
      <c r="K63" s="83"/>
      <c r="L63" s="84"/>
      <c r="M63" s="83"/>
      <c r="N63" s="84"/>
      <c r="O63" s="143"/>
      <c r="P63" s="84"/>
      <c r="Q63" s="84"/>
      <c r="R63" s="143"/>
      <c r="S63" s="85"/>
      <c r="T63" s="84"/>
      <c r="U63" s="143"/>
      <c r="V63" s="86"/>
      <c r="W63" s="84"/>
      <c r="X63" s="84"/>
      <c r="Y63" s="84"/>
      <c r="Z63" s="83"/>
      <c r="AA63" s="84"/>
      <c r="AB63" s="84"/>
      <c r="AC63" s="84"/>
      <c r="AD63" s="83"/>
      <c r="AE63" s="159"/>
      <c r="AF63" s="84"/>
      <c r="AG63" s="143"/>
      <c r="AH63" s="87"/>
      <c r="AI63" s="86"/>
      <c r="AJ63" s="86"/>
      <c r="AK63" s="88"/>
      <c r="AL63" s="88"/>
      <c r="AM63" s="88"/>
      <c r="AN63" s="160"/>
      <c r="AO63" s="88"/>
      <c r="AP63" s="88"/>
      <c r="AQ63" s="88"/>
      <c r="AR63" s="128"/>
      <c r="AS63" s="17"/>
      <c r="AT63" s="17"/>
      <c r="AU63" s="17"/>
      <c r="AV63" s="17"/>
      <c r="AW63" s="17"/>
      <c r="AX63" s="17"/>
      <c r="AY63" s="17"/>
      <c r="AZ63" s="17"/>
      <c r="BA63" s="136"/>
      <c r="BB63" s="136"/>
      <c r="BC63" s="136"/>
      <c r="BD63" s="136"/>
      <c r="BE63" s="356"/>
      <c r="BF63" s="356"/>
      <c r="BG63" s="356"/>
      <c r="BH63" s="356"/>
      <c r="BI63" s="356"/>
      <c r="BJ63" s="356"/>
      <c r="BK63" s="356"/>
      <c r="BL63" s="19"/>
      <c r="BM63" s="12">
        <f t="shared" si="9"/>
        <v>0</v>
      </c>
      <c r="BN63" s="37">
        <f t="shared" si="1"/>
        <v>0</v>
      </c>
      <c r="BO63" s="38">
        <f t="shared" si="2"/>
        <v>0</v>
      </c>
      <c r="BP63" s="120">
        <f t="shared" si="3"/>
        <v>0</v>
      </c>
      <c r="BQ63" s="121">
        <f t="shared" si="4"/>
        <v>0</v>
      </c>
      <c r="BR63" s="108">
        <f t="shared" si="5"/>
        <v>0</v>
      </c>
      <c r="BS63" s="82">
        <f t="shared" si="6"/>
        <v>0</v>
      </c>
      <c r="BT63" s="136">
        <f t="shared" si="7"/>
        <v>0</v>
      </c>
      <c r="BU63" s="136">
        <f t="shared" si="8"/>
        <v>0</v>
      </c>
      <c r="BV63" s="109"/>
      <c r="BW63" s="110"/>
    </row>
    <row r="64" spans="1:76" s="1" customFormat="1" ht="20.25" customHeight="1">
      <c r="A64" s="23" t="s">
        <v>84</v>
      </c>
      <c r="B64" s="10"/>
      <c r="C64" s="83"/>
      <c r="D64" s="165"/>
      <c r="E64" s="166"/>
      <c r="F64" s="84"/>
      <c r="G64" s="84"/>
      <c r="H64" s="84"/>
      <c r="I64" s="84"/>
      <c r="J64" s="84"/>
      <c r="K64" s="83"/>
      <c r="L64" s="84"/>
      <c r="M64" s="83"/>
      <c r="N64" s="84"/>
      <c r="O64" s="143"/>
      <c r="P64" s="84"/>
      <c r="Q64" s="84"/>
      <c r="R64" s="143"/>
      <c r="S64" s="85"/>
      <c r="T64" s="84"/>
      <c r="U64" s="143"/>
      <c r="V64" s="86"/>
      <c r="W64" s="84"/>
      <c r="X64" s="84"/>
      <c r="Y64" s="84"/>
      <c r="Z64" s="83"/>
      <c r="AA64" s="84"/>
      <c r="AB64" s="84"/>
      <c r="AC64" s="84"/>
      <c r="AD64" s="83"/>
      <c r="AE64" s="159"/>
      <c r="AF64" s="84"/>
      <c r="AG64" s="143"/>
      <c r="AH64" s="128"/>
      <c r="AI64" s="86"/>
      <c r="AJ64" s="86"/>
      <c r="AK64" s="88"/>
      <c r="AL64" s="88"/>
      <c r="AM64" s="88"/>
      <c r="AN64" s="160"/>
      <c r="AO64" s="88"/>
      <c r="AP64" s="88"/>
      <c r="AQ64" s="88"/>
      <c r="AR64" s="128"/>
      <c r="AS64" s="17"/>
      <c r="AT64" s="17"/>
      <c r="AU64" s="17"/>
      <c r="AV64" s="17"/>
      <c r="AW64" s="17"/>
      <c r="AX64" s="17"/>
      <c r="AY64" s="17"/>
      <c r="AZ64" s="17"/>
      <c r="BA64" s="136"/>
      <c r="BB64" s="136"/>
      <c r="BC64" s="136"/>
      <c r="BD64" s="136"/>
      <c r="BE64" s="356"/>
      <c r="BF64" s="356"/>
      <c r="BG64" s="356"/>
      <c r="BH64" s="356"/>
      <c r="BI64" s="356"/>
      <c r="BJ64" s="356"/>
      <c r="BK64" s="356"/>
      <c r="BL64" s="19">
        <f>BN64+BP64</f>
        <v>424</v>
      </c>
      <c r="BM64" s="12">
        <f t="shared" si="9"/>
        <v>0.5888888888888889</v>
      </c>
      <c r="BN64" s="37">
        <f>SUM(BN65:BN66)</f>
        <v>424</v>
      </c>
      <c r="BO64" s="38">
        <f t="shared" si="2"/>
        <v>0.5888888888888889</v>
      </c>
      <c r="BP64" s="120">
        <f>SUM(BP65:BP66)</f>
        <v>0</v>
      </c>
      <c r="BQ64" s="121">
        <f t="shared" si="4"/>
        <v>0</v>
      </c>
      <c r="BR64" s="108">
        <f t="shared" si="5"/>
        <v>0</v>
      </c>
      <c r="BS64" s="82">
        <f t="shared" si="6"/>
        <v>0</v>
      </c>
      <c r="BT64" s="136">
        <f t="shared" si="7"/>
        <v>0</v>
      </c>
      <c r="BU64" s="136">
        <f t="shared" si="8"/>
        <v>0</v>
      </c>
      <c r="BV64" s="109"/>
      <c r="BW64" s="110"/>
      <c r="BX64" s="4"/>
    </row>
    <row r="65" spans="1:75" s="1" customFormat="1" ht="39" customHeight="1">
      <c r="A65" s="23"/>
      <c r="B65" s="169" t="s">
        <v>269</v>
      </c>
      <c r="C65" s="83">
        <v>72</v>
      </c>
      <c r="D65" s="165">
        <v>70</v>
      </c>
      <c r="E65" s="166"/>
      <c r="F65" s="84"/>
      <c r="G65" s="84">
        <v>70</v>
      </c>
      <c r="H65" s="84"/>
      <c r="I65" s="84"/>
      <c r="J65" s="84"/>
      <c r="K65" s="83">
        <v>70</v>
      </c>
      <c r="L65" s="84"/>
      <c r="M65" s="83"/>
      <c r="N65" s="84">
        <v>70</v>
      </c>
      <c r="O65" s="143"/>
      <c r="P65" s="84"/>
      <c r="Q65" s="84">
        <v>72</v>
      </c>
      <c r="R65" s="143"/>
      <c r="S65" s="85"/>
      <c r="T65" s="84"/>
      <c r="U65" s="143"/>
      <c r="V65" s="86"/>
      <c r="W65" s="84"/>
      <c r="X65" s="84"/>
      <c r="Y65" s="84"/>
      <c r="Z65" s="83"/>
      <c r="AA65" s="84"/>
      <c r="AB65" s="84"/>
      <c r="AC65" s="84"/>
      <c r="AD65" s="83"/>
      <c r="AE65" s="159"/>
      <c r="AF65" s="84"/>
      <c r="AG65" s="143"/>
      <c r="AH65" s="128"/>
      <c r="AI65" s="86"/>
      <c r="AJ65" s="86"/>
      <c r="AK65" s="88"/>
      <c r="AL65" s="88"/>
      <c r="AM65" s="88"/>
      <c r="AN65" s="160"/>
      <c r="AO65" s="88"/>
      <c r="AP65" s="88"/>
      <c r="AQ65" s="88"/>
      <c r="AR65" s="128"/>
      <c r="AS65" s="17"/>
      <c r="AT65" s="17"/>
      <c r="AU65" s="17"/>
      <c r="AV65" s="17"/>
      <c r="AW65" s="17"/>
      <c r="AX65" s="17"/>
      <c r="AY65" s="17"/>
      <c r="AZ65" s="17"/>
      <c r="BA65" s="136"/>
      <c r="BB65" s="136"/>
      <c r="BC65" s="136"/>
      <c r="BD65" s="136"/>
      <c r="BE65" s="356"/>
      <c r="BF65" s="356"/>
      <c r="BG65" s="356"/>
      <c r="BH65" s="356"/>
      <c r="BI65" s="356"/>
      <c r="BJ65" s="356"/>
      <c r="BK65" s="356"/>
      <c r="BL65" s="19"/>
      <c r="BM65" s="12">
        <f t="shared" si="9"/>
        <v>0</v>
      </c>
      <c r="BN65" s="37">
        <f t="shared" si="1"/>
        <v>424</v>
      </c>
      <c r="BO65" s="38">
        <f t="shared" si="2"/>
        <v>0.5888888888888889</v>
      </c>
      <c r="BP65" s="120">
        <f t="shared" si="3"/>
        <v>0</v>
      </c>
      <c r="BQ65" s="121">
        <f t="shared" si="4"/>
        <v>0</v>
      </c>
      <c r="BR65" s="108">
        <f t="shared" si="5"/>
        <v>0</v>
      </c>
      <c r="BS65" s="82">
        <f t="shared" si="6"/>
        <v>0</v>
      </c>
      <c r="BT65" s="136">
        <f t="shared" si="7"/>
        <v>0</v>
      </c>
      <c r="BU65" s="136">
        <f t="shared" si="8"/>
        <v>0</v>
      </c>
      <c r="BV65" s="109"/>
      <c r="BW65" s="110"/>
    </row>
    <row r="66" spans="1:75" s="1" customFormat="1" ht="14.25" customHeight="1">
      <c r="A66" s="23"/>
      <c r="B66" s="168" t="s">
        <v>1</v>
      </c>
      <c r="C66" s="83"/>
      <c r="D66" s="165"/>
      <c r="E66" s="166"/>
      <c r="F66" s="84"/>
      <c r="G66" s="84"/>
      <c r="H66" s="84"/>
      <c r="I66" s="84"/>
      <c r="J66" s="84"/>
      <c r="K66" s="83"/>
      <c r="L66" s="88"/>
      <c r="M66" s="83"/>
      <c r="N66" s="84"/>
      <c r="O66" s="143"/>
      <c r="P66" s="84"/>
      <c r="Q66" s="84"/>
      <c r="R66" s="143"/>
      <c r="S66" s="85"/>
      <c r="T66" s="84"/>
      <c r="U66" s="143"/>
      <c r="V66" s="86"/>
      <c r="W66" s="86"/>
      <c r="X66" s="88"/>
      <c r="Y66" s="88"/>
      <c r="Z66" s="88"/>
      <c r="AA66" s="88"/>
      <c r="AB66" s="88"/>
      <c r="AC66" s="88"/>
      <c r="AD66" s="88"/>
      <c r="AE66" s="160"/>
      <c r="AF66" s="88"/>
      <c r="AG66" s="160"/>
      <c r="AH66" s="128"/>
      <c r="AI66" s="86"/>
      <c r="AJ66" s="86"/>
      <c r="AK66" s="88"/>
      <c r="AL66" s="88"/>
      <c r="AM66" s="88"/>
      <c r="AN66" s="160"/>
      <c r="AO66" s="88"/>
      <c r="AP66" s="88"/>
      <c r="AQ66" s="88"/>
      <c r="AR66" s="128"/>
      <c r="AS66" s="17"/>
      <c r="AT66" s="17"/>
      <c r="AU66" s="17"/>
      <c r="AV66" s="17"/>
      <c r="AW66" s="17"/>
      <c r="AX66" s="17"/>
      <c r="AY66" s="17"/>
      <c r="AZ66" s="17"/>
      <c r="BA66" s="136"/>
      <c r="BB66" s="136"/>
      <c r="BC66" s="136"/>
      <c r="BD66" s="136"/>
      <c r="BE66" s="356"/>
      <c r="BF66" s="356"/>
      <c r="BG66" s="356"/>
      <c r="BH66" s="356"/>
      <c r="BI66" s="356"/>
      <c r="BJ66" s="356"/>
      <c r="BK66" s="356"/>
      <c r="BL66" s="19"/>
      <c r="BM66" s="12">
        <f t="shared" si="9"/>
        <v>0</v>
      </c>
      <c r="BN66" s="37">
        <f t="shared" si="1"/>
        <v>0</v>
      </c>
      <c r="BO66" s="38">
        <f t="shared" si="2"/>
        <v>0</v>
      </c>
      <c r="BP66" s="120">
        <f t="shared" si="3"/>
        <v>0</v>
      </c>
      <c r="BQ66" s="121">
        <f t="shared" si="4"/>
        <v>0</v>
      </c>
      <c r="BR66" s="108">
        <f t="shared" si="5"/>
        <v>0</v>
      </c>
      <c r="BS66" s="82">
        <f t="shared" si="6"/>
        <v>0</v>
      </c>
      <c r="BT66" s="136">
        <f t="shared" si="7"/>
        <v>0</v>
      </c>
      <c r="BU66" s="136">
        <f t="shared" si="8"/>
        <v>0</v>
      </c>
      <c r="BV66" s="109"/>
      <c r="BW66" s="110"/>
    </row>
    <row r="67" spans="1:76" s="1" customFormat="1" ht="14.25" customHeight="1">
      <c r="A67" s="23" t="s">
        <v>85</v>
      </c>
      <c r="B67" s="168"/>
      <c r="C67" s="83"/>
      <c r="D67" s="165"/>
      <c r="E67" s="166"/>
      <c r="F67" s="84"/>
      <c r="G67" s="84"/>
      <c r="H67" s="84"/>
      <c r="I67" s="84"/>
      <c r="J67" s="84"/>
      <c r="K67" s="83"/>
      <c r="L67" s="88"/>
      <c r="M67" s="83"/>
      <c r="N67" s="84"/>
      <c r="O67" s="143"/>
      <c r="P67" s="84"/>
      <c r="Q67" s="84"/>
      <c r="R67" s="143"/>
      <c r="S67" s="85"/>
      <c r="T67" s="84"/>
      <c r="U67" s="143"/>
      <c r="V67" s="86"/>
      <c r="W67" s="86"/>
      <c r="X67" s="88"/>
      <c r="Y67" s="88"/>
      <c r="Z67" s="88"/>
      <c r="AA67" s="88"/>
      <c r="AB67" s="88"/>
      <c r="AC67" s="88"/>
      <c r="AD67" s="88"/>
      <c r="AE67" s="160"/>
      <c r="AF67" s="88"/>
      <c r="AG67" s="160"/>
      <c r="AH67" s="128"/>
      <c r="AI67" s="86"/>
      <c r="AJ67" s="86"/>
      <c r="AK67" s="88"/>
      <c r="AL67" s="88"/>
      <c r="AM67" s="88"/>
      <c r="AN67" s="160"/>
      <c r="AO67" s="88"/>
      <c r="AP67" s="88"/>
      <c r="AQ67" s="88"/>
      <c r="AR67" s="128"/>
      <c r="AS67" s="17"/>
      <c r="AT67" s="17"/>
      <c r="AU67" s="17"/>
      <c r="AV67" s="17"/>
      <c r="AW67" s="17"/>
      <c r="AX67" s="17"/>
      <c r="AY67" s="17"/>
      <c r="AZ67" s="17"/>
      <c r="BA67" s="136"/>
      <c r="BB67" s="136"/>
      <c r="BC67" s="136"/>
      <c r="BD67" s="136"/>
      <c r="BE67" s="356"/>
      <c r="BF67" s="356"/>
      <c r="BG67" s="356"/>
      <c r="BH67" s="356"/>
      <c r="BI67" s="356"/>
      <c r="BJ67" s="356"/>
      <c r="BK67" s="356"/>
      <c r="BL67" s="19">
        <f>BN67+BP67+BR67</f>
        <v>1400.75</v>
      </c>
      <c r="BM67" s="12">
        <f t="shared" si="9"/>
        <v>1.945486111111111</v>
      </c>
      <c r="BN67" s="37">
        <f>SUM(BN68:BN83)</f>
        <v>1319.92</v>
      </c>
      <c r="BO67" s="38">
        <f t="shared" si="2"/>
        <v>1.8332222222222223</v>
      </c>
      <c r="BP67" s="120">
        <f>SUM(BP68:BP83)</f>
        <v>80.83</v>
      </c>
      <c r="BQ67" s="121">
        <f t="shared" si="4"/>
        <v>0.11226388888888889</v>
      </c>
      <c r="BR67" s="108">
        <f t="shared" si="5"/>
        <v>0</v>
      </c>
      <c r="BS67" s="82">
        <f t="shared" si="6"/>
        <v>0</v>
      </c>
      <c r="BT67" s="136">
        <f t="shared" si="7"/>
        <v>0</v>
      </c>
      <c r="BU67" s="136">
        <f t="shared" si="8"/>
        <v>0</v>
      </c>
      <c r="BV67" s="109"/>
      <c r="BW67" s="110"/>
      <c r="BX67" s="4"/>
    </row>
    <row r="68" spans="1:75" s="1" customFormat="1" ht="30.75" customHeight="1">
      <c r="A68" s="456"/>
      <c r="B68" s="170" t="s">
        <v>88</v>
      </c>
      <c r="C68" s="83"/>
      <c r="D68" s="165"/>
      <c r="E68" s="166"/>
      <c r="F68" s="84"/>
      <c r="G68" s="84"/>
      <c r="H68" s="84"/>
      <c r="I68" s="84"/>
      <c r="J68" s="84"/>
      <c r="K68" s="83"/>
      <c r="L68" s="88"/>
      <c r="M68" s="83"/>
      <c r="N68" s="84"/>
      <c r="O68" s="143"/>
      <c r="P68" s="84"/>
      <c r="Q68" s="84"/>
      <c r="R68" s="143"/>
      <c r="S68" s="85"/>
      <c r="T68" s="84"/>
      <c r="U68" s="143"/>
      <c r="V68" s="86"/>
      <c r="W68" s="86"/>
      <c r="X68" s="88"/>
      <c r="Y68" s="88"/>
      <c r="Z68" s="88"/>
      <c r="AA68" s="88"/>
      <c r="AB68" s="88"/>
      <c r="AC68" s="88">
        <v>38</v>
      </c>
      <c r="AD68" s="88"/>
      <c r="AE68" s="160"/>
      <c r="AF68" s="88"/>
      <c r="AG68" s="160"/>
      <c r="AH68" s="128"/>
      <c r="AI68" s="86"/>
      <c r="AJ68" s="86"/>
      <c r="AK68" s="88"/>
      <c r="AL68" s="88"/>
      <c r="AM68" s="88"/>
      <c r="AN68" s="160"/>
      <c r="AO68" s="88"/>
      <c r="AP68" s="88"/>
      <c r="AQ68" s="88">
        <v>112</v>
      </c>
      <c r="AR68" s="128"/>
      <c r="AS68" s="17"/>
      <c r="AT68" s="17"/>
      <c r="AU68" s="17"/>
      <c r="AV68" s="17"/>
      <c r="AW68" s="17"/>
      <c r="AX68" s="17"/>
      <c r="AY68" s="17"/>
      <c r="AZ68" s="17"/>
      <c r="BA68" s="136"/>
      <c r="BB68" s="136"/>
      <c r="BC68" s="136"/>
      <c r="BD68" s="136"/>
      <c r="BE68" s="356"/>
      <c r="BF68" s="356"/>
      <c r="BG68" s="356"/>
      <c r="BH68" s="356">
        <v>28</v>
      </c>
      <c r="BI68" s="356">
        <v>28</v>
      </c>
      <c r="BJ68" s="356">
        <v>18</v>
      </c>
      <c r="BK68" s="356">
        <v>18</v>
      </c>
      <c r="BL68" s="19"/>
      <c r="BM68" s="12">
        <f t="shared" si="9"/>
        <v>0</v>
      </c>
      <c r="BN68" s="37">
        <f t="shared" si="1"/>
        <v>178</v>
      </c>
      <c r="BO68" s="38">
        <f t="shared" si="2"/>
        <v>0.24722222222222223</v>
      </c>
      <c r="BP68" s="120">
        <f t="shared" si="3"/>
        <v>64</v>
      </c>
      <c r="BQ68" s="121">
        <f t="shared" si="4"/>
        <v>0.08888888888888889</v>
      </c>
      <c r="BR68" s="108">
        <f t="shared" si="5"/>
        <v>0</v>
      </c>
      <c r="BS68" s="82">
        <f t="shared" si="6"/>
        <v>0</v>
      </c>
      <c r="BT68" s="136">
        <f t="shared" si="7"/>
        <v>0</v>
      </c>
      <c r="BU68" s="136">
        <f t="shared" si="8"/>
        <v>0</v>
      </c>
      <c r="BV68" s="109"/>
      <c r="BW68" s="110"/>
    </row>
    <row r="69" spans="1:75" s="1" customFormat="1" ht="14.25" customHeight="1">
      <c r="A69" s="23"/>
      <c r="B69" s="168" t="s">
        <v>1</v>
      </c>
      <c r="C69" s="83"/>
      <c r="D69" s="165"/>
      <c r="E69" s="166"/>
      <c r="F69" s="84"/>
      <c r="G69" s="84"/>
      <c r="H69" s="84"/>
      <c r="I69" s="84"/>
      <c r="J69" s="84"/>
      <c r="K69" s="83"/>
      <c r="L69" s="88"/>
      <c r="M69" s="83"/>
      <c r="N69" s="84"/>
      <c r="O69" s="143"/>
      <c r="P69" s="84"/>
      <c r="Q69" s="84"/>
      <c r="R69" s="143"/>
      <c r="S69" s="85"/>
      <c r="T69" s="84"/>
      <c r="U69" s="143"/>
      <c r="V69" s="86"/>
      <c r="W69" s="86"/>
      <c r="X69" s="88"/>
      <c r="Y69" s="88"/>
      <c r="Z69" s="88"/>
      <c r="AA69" s="88"/>
      <c r="AB69" s="88"/>
      <c r="AC69" s="88"/>
      <c r="AD69" s="88"/>
      <c r="AE69" s="160"/>
      <c r="AF69" s="88"/>
      <c r="AG69" s="160"/>
      <c r="AH69" s="128"/>
      <c r="AI69" s="86"/>
      <c r="AJ69" s="86"/>
      <c r="AK69" s="88"/>
      <c r="AL69" s="88"/>
      <c r="AM69" s="88"/>
      <c r="AN69" s="160"/>
      <c r="AO69" s="88"/>
      <c r="AP69" s="88"/>
      <c r="AQ69" s="88"/>
      <c r="AR69" s="128"/>
      <c r="AS69" s="17"/>
      <c r="AT69" s="17"/>
      <c r="AU69" s="17"/>
      <c r="AV69" s="17"/>
      <c r="AW69" s="17"/>
      <c r="AX69" s="17"/>
      <c r="AY69" s="17"/>
      <c r="AZ69" s="17"/>
      <c r="BA69" s="136"/>
      <c r="BB69" s="136"/>
      <c r="BC69" s="136"/>
      <c r="BD69" s="136"/>
      <c r="BE69" s="356"/>
      <c r="BF69" s="356"/>
      <c r="BG69" s="356"/>
      <c r="BH69" s="356"/>
      <c r="BI69" s="356"/>
      <c r="BJ69" s="356"/>
      <c r="BK69" s="356"/>
      <c r="BL69" s="19"/>
      <c r="BM69" s="12">
        <f t="shared" si="9"/>
        <v>0</v>
      </c>
      <c r="BN69" s="37">
        <f t="shared" si="1"/>
        <v>0</v>
      </c>
      <c r="BO69" s="38">
        <f t="shared" si="2"/>
        <v>0</v>
      </c>
      <c r="BP69" s="120">
        <f t="shared" si="3"/>
        <v>0</v>
      </c>
      <c r="BQ69" s="121">
        <f t="shared" si="4"/>
        <v>0</v>
      </c>
      <c r="BR69" s="108">
        <f t="shared" si="5"/>
        <v>0</v>
      </c>
      <c r="BS69" s="82">
        <f t="shared" si="6"/>
        <v>0</v>
      </c>
      <c r="BT69" s="136">
        <f t="shared" si="7"/>
        <v>0</v>
      </c>
      <c r="BU69" s="136">
        <f t="shared" si="8"/>
        <v>0</v>
      </c>
      <c r="BV69" s="109"/>
      <c r="BW69" s="110"/>
    </row>
    <row r="70" spans="1:75" s="1" customFormat="1" ht="14.25" customHeight="1">
      <c r="A70" s="23"/>
      <c r="B70" s="167" t="s">
        <v>0</v>
      </c>
      <c r="C70" s="83"/>
      <c r="D70" s="165"/>
      <c r="E70" s="166"/>
      <c r="F70" s="84"/>
      <c r="G70" s="84"/>
      <c r="H70" s="84"/>
      <c r="I70" s="84"/>
      <c r="J70" s="84"/>
      <c r="K70" s="83"/>
      <c r="L70" s="88"/>
      <c r="M70" s="83"/>
      <c r="N70" s="84"/>
      <c r="O70" s="143"/>
      <c r="P70" s="84"/>
      <c r="Q70" s="84"/>
      <c r="R70" s="143"/>
      <c r="S70" s="85"/>
      <c r="T70" s="84"/>
      <c r="U70" s="143"/>
      <c r="V70" s="86"/>
      <c r="W70" s="86"/>
      <c r="X70" s="88"/>
      <c r="Y70" s="88"/>
      <c r="Z70" s="88"/>
      <c r="AA70" s="88"/>
      <c r="AB70" s="88"/>
      <c r="AC70" s="88"/>
      <c r="AD70" s="88"/>
      <c r="AE70" s="160"/>
      <c r="AF70" s="88"/>
      <c r="AG70" s="160"/>
      <c r="AH70" s="128"/>
      <c r="AI70" s="86"/>
      <c r="AJ70" s="86"/>
      <c r="AK70" s="88"/>
      <c r="AL70" s="88"/>
      <c r="AM70" s="88"/>
      <c r="AN70" s="160"/>
      <c r="AO70" s="88"/>
      <c r="AP70" s="88"/>
      <c r="AQ70" s="88"/>
      <c r="AR70" s="128"/>
      <c r="AS70" s="17"/>
      <c r="AT70" s="17"/>
      <c r="AU70" s="17"/>
      <c r="AV70" s="17"/>
      <c r="AW70" s="17"/>
      <c r="AX70" s="17"/>
      <c r="AY70" s="17"/>
      <c r="AZ70" s="17"/>
      <c r="BA70" s="136"/>
      <c r="BB70" s="136"/>
      <c r="BC70" s="136"/>
      <c r="BD70" s="136"/>
      <c r="BE70" s="356"/>
      <c r="BF70" s="356"/>
      <c r="BG70" s="356"/>
      <c r="BH70" s="356"/>
      <c r="BI70" s="356"/>
      <c r="BJ70" s="356"/>
      <c r="BK70" s="356"/>
      <c r="BL70" s="19"/>
      <c r="BM70" s="12">
        <f t="shared" si="9"/>
        <v>0</v>
      </c>
      <c r="BN70" s="37">
        <f t="shared" si="1"/>
        <v>0</v>
      </c>
      <c r="BO70" s="38">
        <f t="shared" si="2"/>
        <v>0</v>
      </c>
      <c r="BP70" s="120">
        <f t="shared" si="3"/>
        <v>0</v>
      </c>
      <c r="BQ70" s="121">
        <f t="shared" si="4"/>
        <v>0</v>
      </c>
      <c r="BR70" s="108">
        <f t="shared" si="5"/>
        <v>0</v>
      </c>
      <c r="BS70" s="82">
        <f t="shared" si="6"/>
        <v>0</v>
      </c>
      <c r="BT70" s="136">
        <f t="shared" si="7"/>
        <v>0</v>
      </c>
      <c r="BU70" s="136">
        <f t="shared" si="8"/>
        <v>0</v>
      </c>
      <c r="BV70" s="109"/>
      <c r="BW70" s="110"/>
    </row>
    <row r="71" spans="1:75" s="1" customFormat="1" ht="14.25" customHeight="1">
      <c r="A71" s="23"/>
      <c r="B71" s="167" t="s">
        <v>307</v>
      </c>
      <c r="C71" s="83"/>
      <c r="D71" s="165"/>
      <c r="E71" s="166"/>
      <c r="F71" s="84"/>
      <c r="G71" s="84"/>
      <c r="H71" s="84"/>
      <c r="I71" s="84"/>
      <c r="J71" s="84"/>
      <c r="K71" s="83"/>
      <c r="L71" s="88"/>
      <c r="M71" s="83"/>
      <c r="N71" s="84"/>
      <c r="O71" s="143"/>
      <c r="P71" s="84"/>
      <c r="Q71" s="84"/>
      <c r="R71" s="143"/>
      <c r="S71" s="85"/>
      <c r="T71" s="84"/>
      <c r="U71" s="143"/>
      <c r="V71" s="86"/>
      <c r="W71" s="86"/>
      <c r="X71" s="88"/>
      <c r="Y71" s="88"/>
      <c r="Z71" s="88"/>
      <c r="AA71" s="88"/>
      <c r="AB71" s="88"/>
      <c r="AC71" s="88"/>
      <c r="AD71" s="88"/>
      <c r="AE71" s="160"/>
      <c r="AF71" s="88"/>
      <c r="AG71" s="160"/>
      <c r="AH71" s="128"/>
      <c r="AI71" s="86"/>
      <c r="AJ71" s="86"/>
      <c r="AK71" s="88"/>
      <c r="AL71" s="88"/>
      <c r="AM71" s="88"/>
      <c r="AN71" s="160"/>
      <c r="AO71" s="88"/>
      <c r="AP71" s="88"/>
      <c r="AQ71" s="88"/>
      <c r="AR71" s="128"/>
      <c r="AS71" s="17"/>
      <c r="AT71" s="17"/>
      <c r="AU71" s="17"/>
      <c r="AV71" s="17"/>
      <c r="AW71" s="17"/>
      <c r="AX71" s="17"/>
      <c r="AY71" s="17"/>
      <c r="AZ71" s="17"/>
      <c r="BA71" s="136"/>
      <c r="BB71" s="136"/>
      <c r="BC71" s="136"/>
      <c r="BD71" s="136"/>
      <c r="BE71" s="361"/>
      <c r="BF71" s="361"/>
      <c r="BG71" s="356"/>
      <c r="BH71" s="356">
        <v>7.92</v>
      </c>
      <c r="BI71" s="356">
        <v>5.28</v>
      </c>
      <c r="BJ71" s="356">
        <v>5.61</v>
      </c>
      <c r="BK71" s="356">
        <v>5.94</v>
      </c>
      <c r="BL71" s="19"/>
      <c r="BM71" s="12">
        <f t="shared" si="9"/>
        <v>0</v>
      </c>
      <c r="BN71" s="37">
        <f t="shared" si="1"/>
        <v>7.92</v>
      </c>
      <c r="BO71" s="38">
        <f t="shared" si="2"/>
        <v>0.011</v>
      </c>
      <c r="BP71" s="120">
        <f t="shared" si="3"/>
        <v>16.830000000000002</v>
      </c>
      <c r="BQ71" s="121">
        <f t="shared" si="4"/>
        <v>0.023375000000000003</v>
      </c>
      <c r="BR71" s="108">
        <f t="shared" si="5"/>
        <v>0</v>
      </c>
      <c r="BS71" s="82">
        <f t="shared" si="6"/>
        <v>0</v>
      </c>
      <c r="BT71" s="136">
        <f t="shared" si="7"/>
        <v>0</v>
      </c>
      <c r="BU71" s="136">
        <f t="shared" si="8"/>
        <v>0</v>
      </c>
      <c r="BV71" s="109"/>
      <c r="BW71" s="110"/>
    </row>
    <row r="73" spans="1:75" s="1" customFormat="1" ht="14.25" customHeight="1">
      <c r="A73" s="23"/>
      <c r="B73" s="168" t="s">
        <v>1</v>
      </c>
      <c r="C73" s="83"/>
      <c r="D73" s="165"/>
      <c r="E73" s="166"/>
      <c r="F73" s="84"/>
      <c r="G73" s="84"/>
      <c r="H73" s="84"/>
      <c r="I73" s="84"/>
      <c r="J73" s="84"/>
      <c r="K73" s="83"/>
      <c r="L73" s="88"/>
      <c r="M73" s="83"/>
      <c r="N73" s="84"/>
      <c r="O73" s="143"/>
      <c r="P73" s="84"/>
      <c r="Q73" s="84"/>
      <c r="R73" s="143"/>
      <c r="S73" s="85"/>
      <c r="T73" s="84"/>
      <c r="U73" s="143"/>
      <c r="V73" s="86"/>
      <c r="W73" s="86"/>
      <c r="X73" s="88"/>
      <c r="Y73" s="88"/>
      <c r="Z73" s="88"/>
      <c r="AA73" s="88"/>
      <c r="AB73" s="88"/>
      <c r="AC73" s="88"/>
      <c r="AD73" s="88"/>
      <c r="AE73" s="160"/>
      <c r="AF73" s="88"/>
      <c r="AG73" s="160"/>
      <c r="AH73" s="128"/>
      <c r="AI73" s="86"/>
      <c r="AJ73" s="86"/>
      <c r="AK73" s="88"/>
      <c r="AL73" s="88"/>
      <c r="AM73" s="88"/>
      <c r="AN73" s="160"/>
      <c r="AO73" s="88"/>
      <c r="AP73" s="88"/>
      <c r="AQ73" s="88"/>
      <c r="AR73" s="128"/>
      <c r="AS73" s="17"/>
      <c r="AT73" s="17"/>
      <c r="AU73" s="17"/>
      <c r="AV73" s="17"/>
      <c r="AW73" s="17"/>
      <c r="AX73" s="17"/>
      <c r="AY73" s="17"/>
      <c r="AZ73" s="17"/>
      <c r="BA73" s="136"/>
      <c r="BB73" s="136"/>
      <c r="BC73" s="136"/>
      <c r="BD73" s="136"/>
      <c r="BE73" s="356"/>
      <c r="BF73" s="356"/>
      <c r="BG73" s="356"/>
      <c r="BH73" s="356"/>
      <c r="BI73" s="356"/>
      <c r="BJ73" s="356"/>
      <c r="BK73" s="356"/>
      <c r="BL73" s="19"/>
      <c r="BM73" s="12">
        <f t="shared" si="9"/>
        <v>0</v>
      </c>
      <c r="BN73" s="37">
        <f t="shared" si="1"/>
        <v>0</v>
      </c>
      <c r="BO73" s="38">
        <f t="shared" si="2"/>
        <v>0</v>
      </c>
      <c r="BP73" s="120">
        <f t="shared" si="3"/>
        <v>0</v>
      </c>
      <c r="BQ73" s="121">
        <f t="shared" si="4"/>
        <v>0</v>
      </c>
      <c r="BR73" s="108">
        <f t="shared" si="5"/>
        <v>0</v>
      </c>
      <c r="BS73" s="82">
        <f t="shared" si="6"/>
        <v>0</v>
      </c>
      <c r="BT73" s="136">
        <f t="shared" si="7"/>
        <v>0</v>
      </c>
      <c r="BU73" s="136">
        <f t="shared" si="8"/>
        <v>0</v>
      </c>
      <c r="BV73" s="109"/>
      <c r="BW73" s="110"/>
    </row>
    <row r="74" spans="1:75" s="1" customFormat="1" ht="67.5" customHeight="1">
      <c r="A74" s="23"/>
      <c r="B74" s="170" t="s">
        <v>86</v>
      </c>
      <c r="C74" s="83"/>
      <c r="D74" s="165"/>
      <c r="E74" s="166"/>
      <c r="F74" s="84"/>
      <c r="G74" s="84"/>
      <c r="H74" s="84"/>
      <c r="I74" s="84"/>
      <c r="J74" s="84"/>
      <c r="K74" s="83"/>
      <c r="L74" s="88"/>
      <c r="M74" s="83"/>
      <c r="N74" s="84"/>
      <c r="O74" s="143"/>
      <c r="P74" s="84"/>
      <c r="Q74" s="84"/>
      <c r="R74" s="143"/>
      <c r="S74" s="85"/>
      <c r="T74" s="84"/>
      <c r="U74" s="143"/>
      <c r="V74" s="86"/>
      <c r="W74" s="86"/>
      <c r="X74" s="88"/>
      <c r="Y74" s="88"/>
      <c r="Z74" s="88"/>
      <c r="AA74" s="88"/>
      <c r="AB74" s="88"/>
      <c r="AC74" s="88"/>
      <c r="AD74" s="88"/>
      <c r="AE74" s="160"/>
      <c r="AF74" s="88"/>
      <c r="AG74" s="160"/>
      <c r="AH74" s="128"/>
      <c r="AI74" s="86"/>
      <c r="AJ74" s="86"/>
      <c r="AK74" s="88">
        <v>276</v>
      </c>
      <c r="AL74" s="88"/>
      <c r="AM74" s="88"/>
      <c r="AN74" s="160"/>
      <c r="AO74" s="88"/>
      <c r="AP74" s="88"/>
      <c r="AQ74" s="88"/>
      <c r="AR74" s="128"/>
      <c r="AS74" s="17"/>
      <c r="AT74" s="17"/>
      <c r="AU74" s="17"/>
      <c r="AV74" s="17"/>
      <c r="AW74" s="17"/>
      <c r="AX74" s="17"/>
      <c r="AY74" s="17"/>
      <c r="AZ74" s="17"/>
      <c r="BA74" s="136"/>
      <c r="BB74" s="136"/>
      <c r="BC74" s="136"/>
      <c r="BD74" s="136"/>
      <c r="BE74" s="356"/>
      <c r="BF74" s="356"/>
      <c r="BG74" s="356"/>
      <c r="BH74" s="356"/>
      <c r="BI74" s="356"/>
      <c r="BJ74" s="356"/>
      <c r="BK74" s="356"/>
      <c r="BL74" s="19"/>
      <c r="BM74" s="12">
        <f t="shared" si="9"/>
        <v>0</v>
      </c>
      <c r="BN74" s="37">
        <f t="shared" si="1"/>
        <v>276</v>
      </c>
      <c r="BO74" s="38">
        <f t="shared" si="2"/>
        <v>0.38333333333333336</v>
      </c>
      <c r="BP74" s="120">
        <f t="shared" si="3"/>
        <v>0</v>
      </c>
      <c r="BQ74" s="121">
        <f t="shared" si="4"/>
        <v>0</v>
      </c>
      <c r="BR74" s="108">
        <f t="shared" si="5"/>
        <v>0</v>
      </c>
      <c r="BS74" s="82">
        <f t="shared" si="6"/>
        <v>0</v>
      </c>
      <c r="BT74" s="136">
        <f t="shared" si="7"/>
        <v>0</v>
      </c>
      <c r="BU74" s="136">
        <f t="shared" si="8"/>
        <v>0</v>
      </c>
      <c r="BV74" s="109"/>
      <c r="BW74" s="110"/>
    </row>
    <row r="75" spans="1:75" s="1" customFormat="1" ht="14.25" customHeight="1">
      <c r="A75" s="23"/>
      <c r="B75" s="168" t="s">
        <v>1</v>
      </c>
      <c r="C75" s="83"/>
      <c r="D75" s="165"/>
      <c r="E75" s="166"/>
      <c r="F75" s="84"/>
      <c r="G75" s="84"/>
      <c r="H75" s="84"/>
      <c r="I75" s="84"/>
      <c r="J75" s="84"/>
      <c r="K75" s="83"/>
      <c r="L75" s="88"/>
      <c r="M75" s="83"/>
      <c r="N75" s="84"/>
      <c r="O75" s="143"/>
      <c r="P75" s="84"/>
      <c r="Q75" s="84"/>
      <c r="R75" s="143"/>
      <c r="S75" s="85"/>
      <c r="T75" s="84"/>
      <c r="U75" s="143"/>
      <c r="V75" s="86"/>
      <c r="W75" s="86"/>
      <c r="X75" s="88"/>
      <c r="Y75" s="88"/>
      <c r="Z75" s="88"/>
      <c r="AA75" s="88"/>
      <c r="AB75" s="88"/>
      <c r="AC75" s="88"/>
      <c r="AD75" s="88"/>
      <c r="AE75" s="160"/>
      <c r="AF75" s="88"/>
      <c r="AG75" s="160"/>
      <c r="AH75" s="128"/>
      <c r="AI75" s="86"/>
      <c r="AJ75" s="86"/>
      <c r="AK75" s="88">
        <v>2</v>
      </c>
      <c r="AL75" s="88"/>
      <c r="AM75" s="88"/>
      <c r="AN75" s="160"/>
      <c r="AO75" s="88"/>
      <c r="AP75" s="88"/>
      <c r="AQ75" s="88"/>
      <c r="AR75" s="128"/>
      <c r="AS75" s="17"/>
      <c r="AT75" s="17"/>
      <c r="AU75" s="17"/>
      <c r="AV75" s="17"/>
      <c r="AW75" s="17"/>
      <c r="AX75" s="17"/>
      <c r="AY75" s="17"/>
      <c r="AZ75" s="17"/>
      <c r="BA75" s="136"/>
      <c r="BB75" s="136"/>
      <c r="BC75" s="136"/>
      <c r="BD75" s="136"/>
      <c r="BE75" s="356"/>
      <c r="BF75" s="356"/>
      <c r="BG75" s="356"/>
      <c r="BH75" s="356"/>
      <c r="BI75" s="356"/>
      <c r="BJ75" s="356"/>
      <c r="BK75" s="356"/>
      <c r="BL75" s="19"/>
      <c r="BM75" s="12">
        <f t="shared" si="9"/>
        <v>0</v>
      </c>
      <c r="BN75" s="37">
        <f t="shared" si="1"/>
        <v>2</v>
      </c>
      <c r="BO75" s="38">
        <f t="shared" si="2"/>
        <v>0.002777777777777778</v>
      </c>
      <c r="BP75" s="120">
        <f t="shared" si="3"/>
        <v>0</v>
      </c>
      <c r="BQ75" s="121">
        <f t="shared" si="4"/>
        <v>0</v>
      </c>
      <c r="BR75" s="108">
        <f t="shared" si="5"/>
        <v>0</v>
      </c>
      <c r="BS75" s="82">
        <f t="shared" si="6"/>
        <v>0</v>
      </c>
      <c r="BT75" s="136">
        <f t="shared" si="7"/>
        <v>0</v>
      </c>
      <c r="BU75" s="136">
        <f t="shared" si="8"/>
        <v>0</v>
      </c>
      <c r="BV75" s="109"/>
      <c r="BW75" s="110"/>
    </row>
    <row r="76" spans="1:75" s="1" customFormat="1" ht="14.25" customHeight="1">
      <c r="A76" s="23"/>
      <c r="B76" s="167" t="s">
        <v>0</v>
      </c>
      <c r="C76" s="83"/>
      <c r="D76" s="165"/>
      <c r="E76" s="166"/>
      <c r="F76" s="84"/>
      <c r="G76" s="84"/>
      <c r="H76" s="84"/>
      <c r="I76" s="84"/>
      <c r="J76" s="84"/>
      <c r="K76" s="83"/>
      <c r="L76" s="88"/>
      <c r="M76" s="83"/>
      <c r="N76" s="84"/>
      <c r="O76" s="143"/>
      <c r="P76" s="84"/>
      <c r="Q76" s="84"/>
      <c r="R76" s="143"/>
      <c r="S76" s="85"/>
      <c r="T76" s="84"/>
      <c r="U76" s="143"/>
      <c r="V76" s="86"/>
      <c r="W76" s="86"/>
      <c r="X76" s="88"/>
      <c r="Y76" s="88"/>
      <c r="Z76" s="88"/>
      <c r="AA76" s="88"/>
      <c r="AB76" s="88"/>
      <c r="AC76" s="88"/>
      <c r="AD76" s="88"/>
      <c r="AE76" s="160"/>
      <c r="AF76" s="88"/>
      <c r="AG76" s="160"/>
      <c r="AH76" s="128"/>
      <c r="AI76" s="86"/>
      <c r="AJ76" s="86"/>
      <c r="AK76" s="88">
        <v>6</v>
      </c>
      <c r="AL76" s="88"/>
      <c r="AM76" s="88"/>
      <c r="AN76" s="160"/>
      <c r="AO76" s="88"/>
      <c r="AP76" s="88"/>
      <c r="AQ76" s="88"/>
      <c r="AR76" s="128"/>
      <c r="AS76" s="17"/>
      <c r="AT76" s="17"/>
      <c r="AU76" s="17"/>
      <c r="AV76" s="17"/>
      <c r="AW76" s="17"/>
      <c r="AX76" s="17"/>
      <c r="AY76" s="17"/>
      <c r="AZ76" s="17"/>
      <c r="BA76" s="136"/>
      <c r="BB76" s="136"/>
      <c r="BC76" s="136"/>
      <c r="BD76" s="136"/>
      <c r="BE76" s="356"/>
      <c r="BF76" s="356"/>
      <c r="BG76" s="356"/>
      <c r="BH76" s="356"/>
      <c r="BI76" s="356"/>
      <c r="BJ76" s="356"/>
      <c r="BK76" s="356"/>
      <c r="BL76" s="19"/>
      <c r="BM76" s="12">
        <f t="shared" si="9"/>
        <v>0</v>
      </c>
      <c r="BN76" s="37">
        <f aca="true" t="shared" si="10" ref="BN76:BN137">C76+D76+F76+G76+H76+I76+J76+K76+L76+M76+N76+P76+Q76+S76+T76+V76+W76+X76+Y76+Z76+AA76+AB76+AC76+AD76+AF76+AH76+AI76+AJ76+AK76+AL76+AM76+AO76+AP76+AQ76+AR76+BE76+BH76</f>
        <v>6</v>
      </c>
      <c r="BO76" s="38">
        <f aca="true" t="shared" si="11" ref="BO76:BO137">BN76/720</f>
        <v>0.008333333333333333</v>
      </c>
      <c r="BP76" s="120">
        <f aca="true" t="shared" si="12" ref="BP76:BP137">E76+O76+R76+U76+AE76+AG76+AN76+BF76+BG76+BI76+BJ76+BK76</f>
        <v>0</v>
      </c>
      <c r="BQ76" s="121">
        <f aca="true" t="shared" si="13" ref="BQ76:BQ137">BP76/720</f>
        <v>0</v>
      </c>
      <c r="BR76" s="108">
        <f aca="true" t="shared" si="14" ref="BR76:BR137">AS76+AT76+AU76+AV76+AW76+AX76+AY76+AZ76</f>
        <v>0</v>
      </c>
      <c r="BS76" s="82">
        <f aca="true" t="shared" si="15" ref="BS76:BS137">BR76/720</f>
        <v>0</v>
      </c>
      <c r="BT76" s="136">
        <f aca="true" t="shared" si="16" ref="BT76:BT137">BA76+BC76+BB76+BD76</f>
        <v>0</v>
      </c>
      <c r="BU76" s="136">
        <f aca="true" t="shared" si="17" ref="BU76:BU137">BT76/720</f>
        <v>0</v>
      </c>
      <c r="BV76" s="109"/>
      <c r="BW76" s="110"/>
    </row>
    <row r="77" spans="1:75" s="1" customFormat="1" ht="43.5" customHeight="1">
      <c r="A77" s="23"/>
      <c r="B77" s="170" t="s">
        <v>154</v>
      </c>
      <c r="C77" s="83"/>
      <c r="D77" s="165"/>
      <c r="E77" s="166"/>
      <c r="F77" s="84"/>
      <c r="G77" s="84"/>
      <c r="H77" s="84"/>
      <c r="I77" s="84"/>
      <c r="J77" s="84"/>
      <c r="K77" s="83"/>
      <c r="L77" s="88"/>
      <c r="M77" s="83"/>
      <c r="N77" s="84"/>
      <c r="O77" s="143"/>
      <c r="P77" s="84"/>
      <c r="Q77" s="84"/>
      <c r="R77" s="143"/>
      <c r="S77" s="85"/>
      <c r="T77" s="84"/>
      <c r="U77" s="143"/>
      <c r="V77" s="86">
        <v>172</v>
      </c>
      <c r="W77" s="86"/>
      <c r="X77" s="88"/>
      <c r="Y77" s="88"/>
      <c r="Z77" s="88"/>
      <c r="AA77" s="88"/>
      <c r="AB77" s="88"/>
      <c r="AC77" s="88"/>
      <c r="AD77" s="88"/>
      <c r="AE77" s="160"/>
      <c r="AF77" s="88"/>
      <c r="AG77" s="160"/>
      <c r="AH77" s="128"/>
      <c r="AI77" s="86">
        <v>172</v>
      </c>
      <c r="AJ77" s="86"/>
      <c r="AK77" s="88"/>
      <c r="AL77" s="88"/>
      <c r="AM77" s="88"/>
      <c r="AN77" s="160"/>
      <c r="AO77" s="88"/>
      <c r="AP77" s="88"/>
      <c r="AQ77" s="88"/>
      <c r="AR77" s="128"/>
      <c r="AS77" s="17"/>
      <c r="AT77" s="17"/>
      <c r="AU77" s="17"/>
      <c r="AV77" s="17"/>
      <c r="AW77" s="17"/>
      <c r="AX77" s="17"/>
      <c r="AY77" s="17"/>
      <c r="AZ77" s="17"/>
      <c r="BA77" s="136"/>
      <c r="BB77" s="136"/>
      <c r="BC77" s="136"/>
      <c r="BD77" s="136"/>
      <c r="BE77" s="356"/>
      <c r="BF77" s="356"/>
      <c r="BG77" s="356"/>
      <c r="BH77" s="356"/>
      <c r="BI77" s="356"/>
      <c r="BJ77" s="356"/>
      <c r="BK77" s="356"/>
      <c r="BL77" s="19"/>
      <c r="BM77" s="12">
        <f t="shared" si="9"/>
        <v>0</v>
      </c>
      <c r="BN77" s="37">
        <f t="shared" si="10"/>
        <v>344</v>
      </c>
      <c r="BO77" s="38">
        <f t="shared" si="11"/>
        <v>0.4777777777777778</v>
      </c>
      <c r="BP77" s="120">
        <f t="shared" si="12"/>
        <v>0</v>
      </c>
      <c r="BQ77" s="121">
        <f t="shared" si="13"/>
        <v>0</v>
      </c>
      <c r="BR77" s="108">
        <f t="shared" si="14"/>
        <v>0</v>
      </c>
      <c r="BS77" s="82">
        <f t="shared" si="15"/>
        <v>0</v>
      </c>
      <c r="BT77" s="136">
        <f t="shared" si="16"/>
        <v>0</v>
      </c>
      <c r="BU77" s="136">
        <f t="shared" si="17"/>
        <v>0</v>
      </c>
      <c r="BV77" s="109"/>
      <c r="BW77" s="110"/>
    </row>
    <row r="78" spans="1:75" s="1" customFormat="1" ht="14.25" customHeight="1">
      <c r="A78" s="23"/>
      <c r="B78" s="168" t="s">
        <v>1</v>
      </c>
      <c r="C78" s="83"/>
      <c r="D78" s="165"/>
      <c r="E78" s="166"/>
      <c r="F78" s="84"/>
      <c r="G78" s="84"/>
      <c r="H78" s="84"/>
      <c r="I78" s="84"/>
      <c r="J78" s="84"/>
      <c r="K78" s="83"/>
      <c r="L78" s="88"/>
      <c r="M78" s="83"/>
      <c r="N78" s="84"/>
      <c r="O78" s="143"/>
      <c r="P78" s="84"/>
      <c r="Q78" s="84"/>
      <c r="R78" s="143"/>
      <c r="S78" s="85"/>
      <c r="T78" s="84"/>
      <c r="U78" s="143"/>
      <c r="V78" s="86">
        <v>2</v>
      </c>
      <c r="W78" s="86"/>
      <c r="X78" s="88"/>
      <c r="Y78" s="88"/>
      <c r="Z78" s="88"/>
      <c r="AA78" s="88"/>
      <c r="AB78" s="88"/>
      <c r="AC78" s="88"/>
      <c r="AD78" s="88"/>
      <c r="AE78" s="160"/>
      <c r="AF78" s="88"/>
      <c r="AG78" s="160"/>
      <c r="AH78" s="128"/>
      <c r="AI78" s="86">
        <v>2</v>
      </c>
      <c r="AJ78" s="86"/>
      <c r="AK78" s="88"/>
      <c r="AL78" s="88"/>
      <c r="AM78" s="88"/>
      <c r="AN78" s="160"/>
      <c r="AO78" s="88"/>
      <c r="AP78" s="88"/>
      <c r="AQ78" s="88"/>
      <c r="AR78" s="128"/>
      <c r="AS78" s="17"/>
      <c r="AT78" s="17"/>
      <c r="AU78" s="17"/>
      <c r="AV78" s="17"/>
      <c r="AW78" s="17"/>
      <c r="AX78" s="17"/>
      <c r="AY78" s="17"/>
      <c r="AZ78" s="17"/>
      <c r="BA78" s="136"/>
      <c r="BB78" s="136"/>
      <c r="BC78" s="136"/>
      <c r="BD78" s="136"/>
      <c r="BE78" s="356"/>
      <c r="BF78" s="356"/>
      <c r="BG78" s="356"/>
      <c r="BH78" s="356"/>
      <c r="BI78" s="356"/>
      <c r="BJ78" s="356"/>
      <c r="BK78" s="356"/>
      <c r="BL78" s="19"/>
      <c r="BM78" s="12">
        <f t="shared" si="9"/>
        <v>0</v>
      </c>
      <c r="BN78" s="37">
        <f t="shared" si="10"/>
        <v>4</v>
      </c>
      <c r="BO78" s="38">
        <f t="shared" si="11"/>
        <v>0.005555555555555556</v>
      </c>
      <c r="BP78" s="120">
        <f t="shared" si="12"/>
        <v>0</v>
      </c>
      <c r="BQ78" s="121">
        <f t="shared" si="13"/>
        <v>0</v>
      </c>
      <c r="BR78" s="108">
        <f t="shared" si="14"/>
        <v>0</v>
      </c>
      <c r="BS78" s="82">
        <f t="shared" si="15"/>
        <v>0</v>
      </c>
      <c r="BT78" s="136">
        <f t="shared" si="16"/>
        <v>0</v>
      </c>
      <c r="BU78" s="136">
        <f t="shared" si="17"/>
        <v>0</v>
      </c>
      <c r="BV78" s="109"/>
      <c r="BW78" s="110"/>
    </row>
    <row r="79" spans="1:75" s="1" customFormat="1" ht="14.25" customHeight="1">
      <c r="A79" s="23"/>
      <c r="B79" s="167" t="s">
        <v>0</v>
      </c>
      <c r="C79" s="83"/>
      <c r="D79" s="165"/>
      <c r="E79" s="166"/>
      <c r="F79" s="84"/>
      <c r="G79" s="84"/>
      <c r="H79" s="84"/>
      <c r="I79" s="84"/>
      <c r="J79" s="84"/>
      <c r="K79" s="83"/>
      <c r="L79" s="88"/>
      <c r="M79" s="83"/>
      <c r="N79" s="84"/>
      <c r="O79" s="143"/>
      <c r="P79" s="84"/>
      <c r="Q79" s="84"/>
      <c r="R79" s="143"/>
      <c r="S79" s="85"/>
      <c r="T79" s="84"/>
      <c r="U79" s="143"/>
      <c r="V79" s="86">
        <v>6</v>
      </c>
      <c r="W79" s="86"/>
      <c r="X79" s="88"/>
      <c r="Y79" s="88"/>
      <c r="Z79" s="88"/>
      <c r="AA79" s="88"/>
      <c r="AB79" s="88"/>
      <c r="AC79" s="88"/>
      <c r="AD79" s="88"/>
      <c r="AE79" s="160"/>
      <c r="AF79" s="88"/>
      <c r="AG79" s="160"/>
      <c r="AH79" s="128"/>
      <c r="AI79" s="86">
        <v>6</v>
      </c>
      <c r="AJ79" s="86"/>
      <c r="AK79" s="88"/>
      <c r="AL79" s="88"/>
      <c r="AM79" s="88"/>
      <c r="AN79" s="160"/>
      <c r="AO79" s="88"/>
      <c r="AP79" s="88"/>
      <c r="AQ79" s="88"/>
      <c r="AR79" s="128"/>
      <c r="AS79" s="17"/>
      <c r="AT79" s="17"/>
      <c r="AU79" s="17"/>
      <c r="AV79" s="17"/>
      <c r="AW79" s="17"/>
      <c r="AX79" s="17"/>
      <c r="AY79" s="17"/>
      <c r="AZ79" s="17"/>
      <c r="BA79" s="136"/>
      <c r="BB79" s="136"/>
      <c r="BC79" s="136"/>
      <c r="BD79" s="136"/>
      <c r="BE79" s="356"/>
      <c r="BF79" s="356"/>
      <c r="BG79" s="356"/>
      <c r="BH79" s="356"/>
      <c r="BI79" s="356"/>
      <c r="BJ79" s="356"/>
      <c r="BK79" s="356"/>
      <c r="BL79" s="19"/>
      <c r="BM79" s="12">
        <f t="shared" si="9"/>
        <v>0</v>
      </c>
      <c r="BN79" s="37">
        <f t="shared" si="10"/>
        <v>12</v>
      </c>
      <c r="BO79" s="38">
        <f t="shared" si="11"/>
        <v>0.016666666666666666</v>
      </c>
      <c r="BP79" s="120">
        <f t="shared" si="12"/>
        <v>0</v>
      </c>
      <c r="BQ79" s="121">
        <f t="shared" si="13"/>
        <v>0</v>
      </c>
      <c r="BR79" s="108">
        <f t="shared" si="14"/>
        <v>0</v>
      </c>
      <c r="BS79" s="82">
        <f t="shared" si="15"/>
        <v>0</v>
      </c>
      <c r="BT79" s="136">
        <f t="shared" si="16"/>
        <v>0</v>
      </c>
      <c r="BU79" s="136">
        <f t="shared" si="17"/>
        <v>0</v>
      </c>
      <c r="BV79" s="109"/>
      <c r="BW79" s="110"/>
    </row>
    <row r="80" spans="1:75" s="1" customFormat="1" ht="72.75" customHeight="1">
      <c r="A80" s="23"/>
      <c r="B80" s="169" t="s">
        <v>188</v>
      </c>
      <c r="C80" s="83"/>
      <c r="D80" s="165"/>
      <c r="E80" s="166"/>
      <c r="F80" s="84"/>
      <c r="G80" s="84"/>
      <c r="H80" s="84"/>
      <c r="I80" s="84"/>
      <c r="J80" s="84"/>
      <c r="K80" s="83"/>
      <c r="L80" s="88"/>
      <c r="M80" s="83">
        <v>152</v>
      </c>
      <c r="N80" s="84"/>
      <c r="O80" s="143"/>
      <c r="P80" s="84"/>
      <c r="Q80" s="84"/>
      <c r="R80" s="143"/>
      <c r="S80" s="85"/>
      <c r="T80" s="84"/>
      <c r="U80" s="143"/>
      <c r="V80" s="86"/>
      <c r="W80" s="86"/>
      <c r="X80" s="88"/>
      <c r="Y80" s="88"/>
      <c r="Z80" s="88"/>
      <c r="AA80" s="88"/>
      <c r="AB80" s="88"/>
      <c r="AC80" s="88">
        <v>324</v>
      </c>
      <c r="AD80" s="88"/>
      <c r="AE80" s="160"/>
      <c r="AF80" s="88"/>
      <c r="AG80" s="160"/>
      <c r="AH80" s="128"/>
      <c r="AI80" s="86"/>
      <c r="AJ80" s="86"/>
      <c r="AK80" s="88"/>
      <c r="AL80" s="88"/>
      <c r="AM80" s="88"/>
      <c r="AN80" s="160"/>
      <c r="AO80" s="88"/>
      <c r="AP80" s="88"/>
      <c r="AQ80" s="88"/>
      <c r="AR80" s="128"/>
      <c r="AS80" s="17"/>
      <c r="AT80" s="17"/>
      <c r="AU80" s="17"/>
      <c r="AV80" s="17"/>
      <c r="AW80" s="17"/>
      <c r="AX80" s="17"/>
      <c r="AY80" s="17"/>
      <c r="AZ80" s="17"/>
      <c r="BA80" s="136"/>
      <c r="BB80" s="136"/>
      <c r="BC80" s="136"/>
      <c r="BD80" s="136"/>
      <c r="BE80" s="356"/>
      <c r="BF80" s="356"/>
      <c r="BG80" s="356"/>
      <c r="BH80" s="356"/>
      <c r="BI80" s="356"/>
      <c r="BJ80" s="356"/>
      <c r="BK80" s="356"/>
      <c r="BL80" s="19"/>
      <c r="BM80" s="12">
        <f t="shared" si="9"/>
        <v>0</v>
      </c>
      <c r="BN80" s="37">
        <f t="shared" si="10"/>
        <v>476</v>
      </c>
      <c r="BO80" s="38">
        <f t="shared" si="11"/>
        <v>0.6611111111111111</v>
      </c>
      <c r="BP80" s="120">
        <f t="shared" si="12"/>
        <v>0</v>
      </c>
      <c r="BQ80" s="121">
        <f t="shared" si="13"/>
        <v>0</v>
      </c>
      <c r="BR80" s="108">
        <f t="shared" si="14"/>
        <v>0</v>
      </c>
      <c r="BS80" s="82">
        <f t="shared" si="15"/>
        <v>0</v>
      </c>
      <c r="BT80" s="136">
        <f t="shared" si="16"/>
        <v>0</v>
      </c>
      <c r="BU80" s="136">
        <f t="shared" si="17"/>
        <v>0</v>
      </c>
      <c r="BV80" s="109"/>
      <c r="BW80" s="110"/>
    </row>
    <row r="81" spans="1:75" s="1" customFormat="1" ht="14.25" customHeight="1">
      <c r="A81" s="23"/>
      <c r="B81" s="168" t="s">
        <v>1</v>
      </c>
      <c r="C81" s="83"/>
      <c r="D81" s="165"/>
      <c r="E81" s="166"/>
      <c r="F81" s="84"/>
      <c r="G81" s="84"/>
      <c r="H81" s="84"/>
      <c r="I81" s="84"/>
      <c r="J81" s="84"/>
      <c r="K81" s="83"/>
      <c r="L81" s="88"/>
      <c r="M81" s="83"/>
      <c r="N81" s="84"/>
      <c r="O81" s="143"/>
      <c r="P81" s="84"/>
      <c r="Q81" s="84"/>
      <c r="R81" s="143"/>
      <c r="S81" s="85"/>
      <c r="T81" s="84"/>
      <c r="U81" s="143"/>
      <c r="V81" s="86"/>
      <c r="W81" s="86"/>
      <c r="X81" s="88"/>
      <c r="Y81" s="88"/>
      <c r="Z81" s="88"/>
      <c r="AA81" s="88"/>
      <c r="AB81" s="88"/>
      <c r="AC81" s="88">
        <v>2</v>
      </c>
      <c r="AD81" s="88"/>
      <c r="AE81" s="160"/>
      <c r="AF81" s="88"/>
      <c r="AG81" s="160"/>
      <c r="AH81" s="128"/>
      <c r="AI81" s="86"/>
      <c r="AJ81" s="86"/>
      <c r="AK81" s="88"/>
      <c r="AL81" s="88"/>
      <c r="AM81" s="88"/>
      <c r="AN81" s="160"/>
      <c r="AO81" s="88"/>
      <c r="AP81" s="88"/>
      <c r="AQ81" s="88"/>
      <c r="AR81" s="128"/>
      <c r="AS81" s="17"/>
      <c r="AT81" s="17"/>
      <c r="AU81" s="17"/>
      <c r="AV81" s="17"/>
      <c r="AW81" s="17"/>
      <c r="AX81" s="17"/>
      <c r="AY81" s="17"/>
      <c r="AZ81" s="17"/>
      <c r="BA81" s="136"/>
      <c r="BB81" s="136"/>
      <c r="BC81" s="136"/>
      <c r="BD81" s="136"/>
      <c r="BE81" s="356"/>
      <c r="BF81" s="356"/>
      <c r="BG81" s="356"/>
      <c r="BH81" s="356"/>
      <c r="BI81" s="356"/>
      <c r="BJ81" s="356"/>
      <c r="BK81" s="356"/>
      <c r="BL81" s="19"/>
      <c r="BM81" s="12">
        <f t="shared" si="9"/>
        <v>0</v>
      </c>
      <c r="BN81" s="37">
        <f t="shared" si="10"/>
        <v>2</v>
      </c>
      <c r="BO81" s="38">
        <f t="shared" si="11"/>
        <v>0.002777777777777778</v>
      </c>
      <c r="BP81" s="120">
        <f t="shared" si="12"/>
        <v>0</v>
      </c>
      <c r="BQ81" s="121">
        <f t="shared" si="13"/>
        <v>0</v>
      </c>
      <c r="BR81" s="108">
        <f t="shared" si="14"/>
        <v>0</v>
      </c>
      <c r="BS81" s="82">
        <f t="shared" si="15"/>
        <v>0</v>
      </c>
      <c r="BT81" s="136">
        <f t="shared" si="16"/>
        <v>0</v>
      </c>
      <c r="BU81" s="136">
        <f t="shared" si="17"/>
        <v>0</v>
      </c>
      <c r="BV81" s="109"/>
      <c r="BW81" s="110"/>
    </row>
    <row r="82" spans="1:75" s="1" customFormat="1" ht="14.25" customHeight="1">
      <c r="A82" s="23"/>
      <c r="B82" s="167" t="s">
        <v>0</v>
      </c>
      <c r="C82" s="83"/>
      <c r="D82" s="165"/>
      <c r="E82" s="166"/>
      <c r="F82" s="84"/>
      <c r="G82" s="84"/>
      <c r="H82" s="84"/>
      <c r="I82" s="84"/>
      <c r="J82" s="84"/>
      <c r="K82" s="83"/>
      <c r="L82" s="88"/>
      <c r="M82" s="83"/>
      <c r="N82" s="84"/>
      <c r="O82" s="143"/>
      <c r="P82" s="84"/>
      <c r="Q82" s="84"/>
      <c r="R82" s="143"/>
      <c r="S82" s="85"/>
      <c r="T82" s="84"/>
      <c r="U82" s="143"/>
      <c r="V82" s="86"/>
      <c r="W82" s="86"/>
      <c r="X82" s="88"/>
      <c r="Y82" s="88"/>
      <c r="Z82" s="88"/>
      <c r="AA82" s="88"/>
      <c r="AB82" s="88"/>
      <c r="AC82" s="88">
        <v>6</v>
      </c>
      <c r="AD82" s="88"/>
      <c r="AE82" s="160"/>
      <c r="AF82" s="88"/>
      <c r="AG82" s="160"/>
      <c r="AH82" s="128"/>
      <c r="AI82" s="86"/>
      <c r="AJ82" s="86"/>
      <c r="AK82" s="88"/>
      <c r="AL82" s="88"/>
      <c r="AM82" s="88"/>
      <c r="AN82" s="160"/>
      <c r="AO82" s="88"/>
      <c r="AP82" s="88"/>
      <c r="AQ82" s="88"/>
      <c r="AR82" s="128"/>
      <c r="AS82" s="17"/>
      <c r="AT82" s="17"/>
      <c r="AU82" s="17"/>
      <c r="AV82" s="17"/>
      <c r="AW82" s="17"/>
      <c r="AX82" s="17"/>
      <c r="AY82" s="17"/>
      <c r="AZ82" s="17"/>
      <c r="BA82" s="136"/>
      <c r="BB82" s="136"/>
      <c r="BC82" s="136"/>
      <c r="BD82" s="136"/>
      <c r="BE82" s="356"/>
      <c r="BF82" s="356"/>
      <c r="BG82" s="356"/>
      <c r="BH82" s="356"/>
      <c r="BI82" s="356"/>
      <c r="BJ82" s="356"/>
      <c r="BK82" s="356"/>
      <c r="BL82" s="19"/>
      <c r="BM82" s="12">
        <f t="shared" si="9"/>
        <v>0</v>
      </c>
      <c r="BN82" s="37">
        <f t="shared" si="10"/>
        <v>6</v>
      </c>
      <c r="BO82" s="38">
        <f t="shared" si="11"/>
        <v>0.008333333333333333</v>
      </c>
      <c r="BP82" s="120">
        <f t="shared" si="12"/>
        <v>0</v>
      </c>
      <c r="BQ82" s="121">
        <f t="shared" si="13"/>
        <v>0</v>
      </c>
      <c r="BR82" s="108">
        <f t="shared" si="14"/>
        <v>0</v>
      </c>
      <c r="BS82" s="82">
        <f t="shared" si="15"/>
        <v>0</v>
      </c>
      <c r="BT82" s="136">
        <f t="shared" si="16"/>
        <v>0</v>
      </c>
      <c r="BU82" s="136">
        <f t="shared" si="17"/>
        <v>0</v>
      </c>
      <c r="BV82" s="109"/>
      <c r="BW82" s="110"/>
    </row>
    <row r="83" spans="1:75" s="1" customFormat="1" ht="14.25" customHeight="1">
      <c r="A83" s="23"/>
      <c r="B83" s="167" t="s">
        <v>155</v>
      </c>
      <c r="C83" s="83"/>
      <c r="D83" s="165"/>
      <c r="E83" s="166"/>
      <c r="F83" s="84"/>
      <c r="G83" s="84"/>
      <c r="H83" s="84"/>
      <c r="I83" s="84"/>
      <c r="J83" s="84"/>
      <c r="K83" s="83"/>
      <c r="L83" s="88"/>
      <c r="M83" s="83"/>
      <c r="N83" s="84"/>
      <c r="O83" s="143"/>
      <c r="P83" s="84"/>
      <c r="Q83" s="84"/>
      <c r="R83" s="143"/>
      <c r="S83" s="85"/>
      <c r="T83" s="84"/>
      <c r="U83" s="143"/>
      <c r="V83" s="86"/>
      <c r="W83" s="86"/>
      <c r="X83" s="88"/>
      <c r="Y83" s="88"/>
      <c r="Z83" s="88"/>
      <c r="AA83" s="88"/>
      <c r="AB83" s="88"/>
      <c r="AC83" s="88">
        <v>6</v>
      </c>
      <c r="AD83" s="88"/>
      <c r="AE83" s="160"/>
      <c r="AF83" s="88"/>
      <c r="AG83" s="160"/>
      <c r="AH83" s="128"/>
      <c r="AI83" s="86"/>
      <c r="AJ83" s="86"/>
      <c r="AK83" s="88"/>
      <c r="AL83" s="88"/>
      <c r="AM83" s="88"/>
      <c r="AN83" s="160"/>
      <c r="AO83" s="88"/>
      <c r="AP83" s="88"/>
      <c r="AQ83" s="88"/>
      <c r="AR83" s="128"/>
      <c r="AS83" s="17"/>
      <c r="AT83" s="17"/>
      <c r="AU83" s="17"/>
      <c r="AV83" s="17"/>
      <c r="AW83" s="17"/>
      <c r="AX83" s="17"/>
      <c r="AY83" s="17"/>
      <c r="AZ83" s="17"/>
      <c r="BA83" s="136"/>
      <c r="BB83" s="136"/>
      <c r="BC83" s="136"/>
      <c r="BD83" s="136"/>
      <c r="BE83" s="356"/>
      <c r="BF83" s="356"/>
      <c r="BG83" s="356"/>
      <c r="BH83" s="356"/>
      <c r="BI83" s="356"/>
      <c r="BJ83" s="356"/>
      <c r="BK83" s="356"/>
      <c r="BL83" s="19"/>
      <c r="BM83" s="12">
        <f t="shared" si="9"/>
        <v>0</v>
      </c>
      <c r="BN83" s="37">
        <f t="shared" si="10"/>
        <v>6</v>
      </c>
      <c r="BO83" s="38">
        <f t="shared" si="11"/>
        <v>0.008333333333333333</v>
      </c>
      <c r="BP83" s="120">
        <f t="shared" si="12"/>
        <v>0</v>
      </c>
      <c r="BQ83" s="121">
        <f t="shared" si="13"/>
        <v>0</v>
      </c>
      <c r="BR83" s="108">
        <f t="shared" si="14"/>
        <v>0</v>
      </c>
      <c r="BS83" s="82">
        <f t="shared" si="15"/>
        <v>0</v>
      </c>
      <c r="BT83" s="136">
        <f t="shared" si="16"/>
        <v>0</v>
      </c>
      <c r="BU83" s="136">
        <f t="shared" si="17"/>
        <v>0</v>
      </c>
      <c r="BV83" s="109"/>
      <c r="BW83" s="110"/>
    </row>
    <row r="84" spans="1:75" s="1" customFormat="1" ht="14.25" customHeight="1">
      <c r="A84" s="23" t="s">
        <v>89</v>
      </c>
      <c r="B84" s="167"/>
      <c r="C84" s="83"/>
      <c r="D84" s="165"/>
      <c r="E84" s="166"/>
      <c r="F84" s="84"/>
      <c r="G84" s="84"/>
      <c r="H84" s="84"/>
      <c r="I84" s="84"/>
      <c r="J84" s="84"/>
      <c r="K84" s="83"/>
      <c r="L84" s="88"/>
      <c r="M84" s="83"/>
      <c r="N84" s="84"/>
      <c r="O84" s="143"/>
      <c r="P84" s="84"/>
      <c r="Q84" s="84"/>
      <c r="R84" s="143"/>
      <c r="S84" s="85"/>
      <c r="T84" s="84"/>
      <c r="U84" s="143"/>
      <c r="V84" s="86"/>
      <c r="W84" s="86"/>
      <c r="X84" s="88"/>
      <c r="Y84" s="88"/>
      <c r="Z84" s="88"/>
      <c r="AA84" s="88"/>
      <c r="AB84" s="88"/>
      <c r="AC84" s="88"/>
      <c r="AD84" s="88"/>
      <c r="AE84" s="160"/>
      <c r="AF84" s="88"/>
      <c r="AG84" s="160"/>
      <c r="AH84" s="128"/>
      <c r="AI84" s="86"/>
      <c r="AJ84" s="86"/>
      <c r="AK84" s="88"/>
      <c r="AL84" s="88"/>
      <c r="AM84" s="88"/>
      <c r="AN84" s="160"/>
      <c r="AO84" s="88"/>
      <c r="AP84" s="88"/>
      <c r="AQ84" s="88"/>
      <c r="AR84" s="128"/>
      <c r="AS84" s="17"/>
      <c r="AT84" s="17"/>
      <c r="AU84" s="17"/>
      <c r="AV84" s="17"/>
      <c r="AW84" s="17"/>
      <c r="AX84" s="17"/>
      <c r="AY84" s="17"/>
      <c r="AZ84" s="17"/>
      <c r="BA84" s="136"/>
      <c r="BB84" s="136"/>
      <c r="BC84" s="136"/>
      <c r="BD84" s="136"/>
      <c r="BE84" s="356"/>
      <c r="BF84" s="356"/>
      <c r="BG84" s="356"/>
      <c r="BH84" s="356"/>
      <c r="BI84" s="356"/>
      <c r="BJ84" s="356"/>
      <c r="BK84" s="356"/>
      <c r="BL84" s="19">
        <f>BN84+BP84</f>
        <v>1282</v>
      </c>
      <c r="BM84" s="12">
        <f t="shared" si="9"/>
        <v>1.7805555555555554</v>
      </c>
      <c r="BN84" s="37">
        <f>SUM(BN85:BN88)</f>
        <v>812</v>
      </c>
      <c r="BO84" s="38">
        <f t="shared" si="11"/>
        <v>1.1277777777777778</v>
      </c>
      <c r="BP84" s="120">
        <f>BP85+BP86+BP87+BP88</f>
        <v>470</v>
      </c>
      <c r="BQ84" s="121">
        <f t="shared" si="13"/>
        <v>0.6527777777777778</v>
      </c>
      <c r="BR84" s="108">
        <f t="shared" si="14"/>
        <v>0</v>
      </c>
      <c r="BS84" s="82">
        <f t="shared" si="15"/>
        <v>0</v>
      </c>
      <c r="BT84" s="136">
        <f t="shared" si="16"/>
        <v>0</v>
      </c>
      <c r="BU84" s="136">
        <f t="shared" si="17"/>
        <v>0</v>
      </c>
      <c r="BV84" s="109"/>
      <c r="BW84" s="110"/>
    </row>
    <row r="85" spans="1:75" s="1" customFormat="1" ht="14.25" customHeight="1">
      <c r="A85" s="456"/>
      <c r="B85" s="170" t="s">
        <v>90</v>
      </c>
      <c r="C85" s="83">
        <v>114</v>
      </c>
      <c r="D85" s="165">
        <v>78</v>
      </c>
      <c r="E85" s="166">
        <v>78</v>
      </c>
      <c r="F85" s="84"/>
      <c r="G85" s="84">
        <v>78</v>
      </c>
      <c r="H85" s="84"/>
      <c r="I85" s="84"/>
      <c r="J85" s="84"/>
      <c r="K85" s="83">
        <v>78</v>
      </c>
      <c r="L85" s="88"/>
      <c r="M85" s="83"/>
      <c r="N85" s="84">
        <v>78</v>
      </c>
      <c r="O85" s="143">
        <v>78</v>
      </c>
      <c r="P85" s="84"/>
      <c r="Q85" s="84">
        <v>170</v>
      </c>
      <c r="R85" s="143">
        <v>170</v>
      </c>
      <c r="S85" s="85"/>
      <c r="T85" s="84"/>
      <c r="U85" s="143"/>
      <c r="V85" s="86"/>
      <c r="W85" s="86"/>
      <c r="X85" s="88"/>
      <c r="Y85" s="88"/>
      <c r="Z85" s="88"/>
      <c r="AA85" s="88"/>
      <c r="AB85" s="88"/>
      <c r="AC85" s="88"/>
      <c r="AD85" s="88"/>
      <c r="AE85" s="160"/>
      <c r="AF85" s="88"/>
      <c r="AG85" s="160"/>
      <c r="AH85" s="128"/>
      <c r="AI85" s="86"/>
      <c r="AJ85" s="86"/>
      <c r="AK85" s="88"/>
      <c r="AL85" s="88"/>
      <c r="AM85" s="88"/>
      <c r="AN85" s="160"/>
      <c r="AO85" s="88"/>
      <c r="AP85" s="88"/>
      <c r="AQ85" s="88"/>
      <c r="AR85" s="128"/>
      <c r="AS85" s="17"/>
      <c r="AT85" s="17"/>
      <c r="AU85" s="17"/>
      <c r="AV85" s="17"/>
      <c r="AW85" s="17"/>
      <c r="AX85" s="17"/>
      <c r="AY85" s="17"/>
      <c r="AZ85" s="17"/>
      <c r="BA85" s="136"/>
      <c r="BB85" s="136"/>
      <c r="BC85" s="136"/>
      <c r="BD85" s="136"/>
      <c r="BE85" s="356"/>
      <c r="BF85" s="356"/>
      <c r="BG85" s="356"/>
      <c r="BH85" s="356"/>
      <c r="BI85" s="356"/>
      <c r="BJ85" s="356"/>
      <c r="BK85" s="356"/>
      <c r="BL85" s="19"/>
      <c r="BM85" s="12">
        <f t="shared" si="9"/>
        <v>0</v>
      </c>
      <c r="BN85" s="37">
        <f t="shared" si="10"/>
        <v>596</v>
      </c>
      <c r="BO85" s="38">
        <f t="shared" si="11"/>
        <v>0.8277777777777777</v>
      </c>
      <c r="BP85" s="120">
        <f t="shared" si="12"/>
        <v>326</v>
      </c>
      <c r="BQ85" s="121">
        <f t="shared" si="13"/>
        <v>0.4527777777777778</v>
      </c>
      <c r="BR85" s="108">
        <f t="shared" si="14"/>
        <v>0</v>
      </c>
      <c r="BS85" s="82">
        <f t="shared" si="15"/>
        <v>0</v>
      </c>
      <c r="BT85" s="136">
        <f t="shared" si="16"/>
        <v>0</v>
      </c>
      <c r="BU85" s="136">
        <f t="shared" si="17"/>
        <v>0</v>
      </c>
      <c r="BV85" s="109"/>
      <c r="BW85" s="110"/>
    </row>
    <row r="86" spans="1:75" s="1" customFormat="1" ht="14.25" customHeight="1">
      <c r="A86" s="23"/>
      <c r="B86" s="168" t="s">
        <v>1</v>
      </c>
      <c r="C86" s="83"/>
      <c r="D86" s="165"/>
      <c r="E86" s="166"/>
      <c r="F86" s="84"/>
      <c r="G86" s="84"/>
      <c r="H86" s="84"/>
      <c r="I86" s="84"/>
      <c r="J86" s="84"/>
      <c r="K86" s="83"/>
      <c r="L86" s="88"/>
      <c r="M86" s="83"/>
      <c r="N86" s="84"/>
      <c r="O86" s="143"/>
      <c r="P86" s="84"/>
      <c r="Q86" s="84"/>
      <c r="R86" s="143"/>
      <c r="S86" s="85"/>
      <c r="T86" s="84"/>
      <c r="U86" s="143"/>
      <c r="V86" s="86"/>
      <c r="W86" s="86"/>
      <c r="X86" s="88"/>
      <c r="Y86" s="88"/>
      <c r="Z86" s="88"/>
      <c r="AA86" s="88"/>
      <c r="AB86" s="88"/>
      <c r="AC86" s="88"/>
      <c r="AD86" s="88"/>
      <c r="AE86" s="160"/>
      <c r="AF86" s="88"/>
      <c r="AG86" s="160"/>
      <c r="AH86" s="128"/>
      <c r="AI86" s="86"/>
      <c r="AJ86" s="86"/>
      <c r="AK86" s="88"/>
      <c r="AL86" s="88"/>
      <c r="AM86" s="88"/>
      <c r="AN86" s="160"/>
      <c r="AO86" s="88"/>
      <c r="AP86" s="88"/>
      <c r="AQ86" s="88"/>
      <c r="AR86" s="128"/>
      <c r="AS86" s="17"/>
      <c r="AT86" s="17"/>
      <c r="AU86" s="17"/>
      <c r="AV86" s="17"/>
      <c r="AW86" s="17"/>
      <c r="AX86" s="17"/>
      <c r="AY86" s="17"/>
      <c r="AZ86" s="17"/>
      <c r="BA86" s="136"/>
      <c r="BB86" s="136"/>
      <c r="BC86" s="136"/>
      <c r="BD86" s="136"/>
      <c r="BE86" s="356"/>
      <c r="BF86" s="356"/>
      <c r="BG86" s="356"/>
      <c r="BH86" s="356"/>
      <c r="BI86" s="356"/>
      <c r="BJ86" s="356"/>
      <c r="BK86" s="356"/>
      <c r="BL86" s="19"/>
      <c r="BM86" s="12">
        <f t="shared" si="9"/>
        <v>0</v>
      </c>
      <c r="BN86" s="37">
        <f t="shared" si="10"/>
        <v>0</v>
      </c>
      <c r="BO86" s="38">
        <f t="shared" si="11"/>
        <v>0</v>
      </c>
      <c r="BP86" s="120">
        <f t="shared" si="12"/>
        <v>0</v>
      </c>
      <c r="BQ86" s="121">
        <f t="shared" si="13"/>
        <v>0</v>
      </c>
      <c r="BR86" s="108">
        <f t="shared" si="14"/>
        <v>0</v>
      </c>
      <c r="BS86" s="82">
        <f t="shared" si="15"/>
        <v>0</v>
      </c>
      <c r="BT86" s="136">
        <f t="shared" si="16"/>
        <v>0</v>
      </c>
      <c r="BU86" s="136">
        <f t="shared" si="17"/>
        <v>0</v>
      </c>
      <c r="BV86" s="109"/>
      <c r="BW86" s="110"/>
    </row>
    <row r="87" spans="1:75" s="1" customFormat="1" ht="14.25" customHeight="1">
      <c r="A87" s="23"/>
      <c r="B87" s="170" t="s">
        <v>91</v>
      </c>
      <c r="C87" s="83"/>
      <c r="D87" s="165">
        <v>36</v>
      </c>
      <c r="E87" s="166">
        <v>36</v>
      </c>
      <c r="F87" s="84"/>
      <c r="G87" s="84">
        <v>36</v>
      </c>
      <c r="H87" s="84"/>
      <c r="I87" s="84"/>
      <c r="J87" s="84"/>
      <c r="K87" s="83">
        <v>36</v>
      </c>
      <c r="L87" s="88"/>
      <c r="M87" s="83"/>
      <c r="N87" s="84">
        <v>36</v>
      </c>
      <c r="O87" s="143">
        <v>36</v>
      </c>
      <c r="P87" s="84"/>
      <c r="Q87" s="84">
        <v>72</v>
      </c>
      <c r="R87" s="143">
        <v>72</v>
      </c>
      <c r="S87" s="85"/>
      <c r="T87" s="84"/>
      <c r="U87" s="143"/>
      <c r="V87" s="86"/>
      <c r="W87" s="86"/>
      <c r="X87" s="88"/>
      <c r="Y87" s="88"/>
      <c r="Z87" s="88"/>
      <c r="AA87" s="88"/>
      <c r="AB87" s="88"/>
      <c r="AC87" s="88"/>
      <c r="AD87" s="88"/>
      <c r="AE87" s="160"/>
      <c r="AF87" s="88"/>
      <c r="AG87" s="160"/>
      <c r="AH87" s="128"/>
      <c r="AI87" s="86"/>
      <c r="AJ87" s="86"/>
      <c r="AK87" s="88"/>
      <c r="AL87" s="88"/>
      <c r="AM87" s="88"/>
      <c r="AN87" s="160"/>
      <c r="AO87" s="88"/>
      <c r="AP87" s="88"/>
      <c r="AQ87" s="88"/>
      <c r="AR87" s="128"/>
      <c r="AS87" s="17"/>
      <c r="AT87" s="17"/>
      <c r="AU87" s="17"/>
      <c r="AV87" s="17"/>
      <c r="AW87" s="17"/>
      <c r="AX87" s="17"/>
      <c r="AY87" s="17"/>
      <c r="AZ87" s="17"/>
      <c r="BA87" s="136"/>
      <c r="BB87" s="136"/>
      <c r="BC87" s="136"/>
      <c r="BD87" s="136"/>
      <c r="BE87" s="356"/>
      <c r="BF87" s="356"/>
      <c r="BG87" s="356"/>
      <c r="BH87" s="356"/>
      <c r="BI87" s="356"/>
      <c r="BJ87" s="356"/>
      <c r="BK87" s="356"/>
      <c r="BL87" s="19"/>
      <c r="BM87" s="12">
        <f t="shared" si="9"/>
        <v>0</v>
      </c>
      <c r="BN87" s="37">
        <f t="shared" si="10"/>
        <v>216</v>
      </c>
      <c r="BO87" s="38">
        <f t="shared" si="11"/>
        <v>0.3</v>
      </c>
      <c r="BP87" s="120">
        <f t="shared" si="12"/>
        <v>144</v>
      </c>
      <c r="BQ87" s="121">
        <f t="shared" si="13"/>
        <v>0.2</v>
      </c>
      <c r="BR87" s="108">
        <f t="shared" si="14"/>
        <v>0</v>
      </c>
      <c r="BS87" s="82">
        <f t="shared" si="15"/>
        <v>0</v>
      </c>
      <c r="BT87" s="136">
        <f t="shared" si="16"/>
        <v>0</v>
      </c>
      <c r="BU87" s="136">
        <f t="shared" si="17"/>
        <v>0</v>
      </c>
      <c r="BV87" s="109"/>
      <c r="BW87" s="110"/>
    </row>
    <row r="88" spans="1:75" s="1" customFormat="1" ht="14.25" customHeight="1">
      <c r="A88" s="23"/>
      <c r="B88" s="168" t="s">
        <v>1</v>
      </c>
      <c r="C88" s="83"/>
      <c r="D88" s="165"/>
      <c r="E88" s="166"/>
      <c r="F88" s="84"/>
      <c r="G88" s="84"/>
      <c r="H88" s="84"/>
      <c r="I88" s="84"/>
      <c r="J88" s="84"/>
      <c r="K88" s="83"/>
      <c r="L88" s="88"/>
      <c r="M88" s="83"/>
      <c r="N88" s="84"/>
      <c r="O88" s="143"/>
      <c r="P88" s="84"/>
      <c r="Q88" s="84"/>
      <c r="R88" s="143"/>
      <c r="S88" s="85"/>
      <c r="T88" s="84"/>
      <c r="U88" s="143"/>
      <c r="V88" s="86"/>
      <c r="W88" s="86"/>
      <c r="X88" s="88"/>
      <c r="Y88" s="88"/>
      <c r="Z88" s="88"/>
      <c r="AA88" s="88"/>
      <c r="AB88" s="88"/>
      <c r="AC88" s="88"/>
      <c r="AD88" s="88"/>
      <c r="AE88" s="160"/>
      <c r="AF88" s="88"/>
      <c r="AG88" s="160"/>
      <c r="AH88" s="128"/>
      <c r="AI88" s="86"/>
      <c r="AJ88" s="86"/>
      <c r="AK88" s="88"/>
      <c r="AL88" s="88"/>
      <c r="AM88" s="88"/>
      <c r="AN88" s="160"/>
      <c r="AO88" s="88"/>
      <c r="AP88" s="88"/>
      <c r="AQ88" s="88"/>
      <c r="AR88" s="128"/>
      <c r="AS88" s="17"/>
      <c r="AT88" s="17"/>
      <c r="AU88" s="17"/>
      <c r="AV88" s="17"/>
      <c r="AW88" s="17"/>
      <c r="AX88" s="17"/>
      <c r="AY88" s="17"/>
      <c r="AZ88" s="17"/>
      <c r="BA88" s="136"/>
      <c r="BB88" s="136"/>
      <c r="BC88" s="136"/>
      <c r="BD88" s="136"/>
      <c r="BE88" s="356"/>
      <c r="BF88" s="356"/>
      <c r="BG88" s="356"/>
      <c r="BH88" s="356"/>
      <c r="BI88" s="356"/>
      <c r="BJ88" s="356"/>
      <c r="BK88" s="356"/>
      <c r="BL88" s="19"/>
      <c r="BM88" s="12">
        <f t="shared" si="9"/>
        <v>0</v>
      </c>
      <c r="BN88" s="37">
        <f t="shared" si="10"/>
        <v>0</v>
      </c>
      <c r="BO88" s="38">
        <f t="shared" si="11"/>
        <v>0</v>
      </c>
      <c r="BP88" s="120">
        <f t="shared" si="12"/>
        <v>0</v>
      </c>
      <c r="BQ88" s="121">
        <f t="shared" si="13"/>
        <v>0</v>
      </c>
      <c r="BR88" s="108">
        <f t="shared" si="14"/>
        <v>0</v>
      </c>
      <c r="BS88" s="82">
        <f t="shared" si="15"/>
        <v>0</v>
      </c>
      <c r="BT88" s="136">
        <f t="shared" si="16"/>
        <v>0</v>
      </c>
      <c r="BU88" s="136">
        <f t="shared" si="17"/>
        <v>0</v>
      </c>
      <c r="BV88" s="109"/>
      <c r="BW88" s="110"/>
    </row>
    <row r="89" spans="1:75" s="1" customFormat="1" ht="14.25" customHeight="1">
      <c r="A89" s="456"/>
      <c r="B89" s="168"/>
      <c r="C89" s="83"/>
      <c r="D89" s="165"/>
      <c r="E89" s="166"/>
      <c r="F89" s="84"/>
      <c r="G89" s="84"/>
      <c r="H89" s="84"/>
      <c r="I89" s="84"/>
      <c r="J89" s="84"/>
      <c r="K89" s="83"/>
      <c r="L89" s="88"/>
      <c r="M89" s="83"/>
      <c r="N89" s="84"/>
      <c r="O89" s="143"/>
      <c r="P89" s="84"/>
      <c r="Q89" s="84"/>
      <c r="R89" s="143"/>
      <c r="S89" s="85"/>
      <c r="T89" s="84"/>
      <c r="U89" s="143"/>
      <c r="V89" s="86"/>
      <c r="W89" s="86"/>
      <c r="X89" s="88"/>
      <c r="Y89" s="88"/>
      <c r="Z89" s="88"/>
      <c r="AA89" s="88"/>
      <c r="AB89" s="88"/>
      <c r="AC89" s="88"/>
      <c r="AD89" s="88"/>
      <c r="AE89" s="160"/>
      <c r="AF89" s="88"/>
      <c r="AG89" s="160"/>
      <c r="AH89" s="128"/>
      <c r="AI89" s="86"/>
      <c r="AJ89" s="86"/>
      <c r="AK89" s="88"/>
      <c r="AL89" s="88"/>
      <c r="AM89" s="88"/>
      <c r="AN89" s="160"/>
      <c r="AO89" s="88"/>
      <c r="AP89" s="88"/>
      <c r="AQ89" s="88"/>
      <c r="AR89" s="128"/>
      <c r="AS89" s="17"/>
      <c r="AT89" s="17"/>
      <c r="AU89" s="17"/>
      <c r="AV89" s="17"/>
      <c r="AW89" s="17"/>
      <c r="AX89" s="17"/>
      <c r="AY89" s="17"/>
      <c r="AZ89" s="17"/>
      <c r="BA89" s="136"/>
      <c r="BB89" s="136"/>
      <c r="BC89" s="136"/>
      <c r="BD89" s="136"/>
      <c r="BE89" s="356"/>
      <c r="BF89" s="356"/>
      <c r="BG89" s="356"/>
      <c r="BH89" s="356"/>
      <c r="BI89" s="356"/>
      <c r="BJ89" s="356"/>
      <c r="BK89" s="356"/>
      <c r="BL89" s="19">
        <f>BN89</f>
        <v>1000</v>
      </c>
      <c r="BM89" s="12">
        <f>BL89/720</f>
        <v>1.3888888888888888</v>
      </c>
      <c r="BN89" s="37">
        <f>SUM(BN91:BN102)</f>
        <v>1000</v>
      </c>
      <c r="BO89" s="38">
        <f t="shared" si="11"/>
        <v>1.3888888888888888</v>
      </c>
      <c r="BP89" s="120"/>
      <c r="BQ89" s="121"/>
      <c r="BR89" s="108"/>
      <c r="BS89" s="82"/>
      <c r="BT89" s="136"/>
      <c r="BU89" s="136"/>
      <c r="BV89" s="109"/>
      <c r="BW89" s="110"/>
    </row>
    <row r="90" spans="1:75" s="1" customFormat="1" ht="14.25" customHeight="1">
      <c r="A90" s="23" t="s">
        <v>92</v>
      </c>
      <c r="B90" s="168"/>
      <c r="C90" s="83"/>
      <c r="D90" s="165"/>
      <c r="E90" s="166"/>
      <c r="F90" s="84"/>
      <c r="G90" s="84"/>
      <c r="H90" s="84"/>
      <c r="I90" s="84"/>
      <c r="J90" s="84"/>
      <c r="K90" s="83"/>
      <c r="L90" s="88"/>
      <c r="M90" s="83"/>
      <c r="N90" s="84"/>
      <c r="O90" s="143"/>
      <c r="P90" s="84"/>
      <c r="Q90" s="84"/>
      <c r="R90" s="143"/>
      <c r="S90" s="85"/>
      <c r="T90" s="84"/>
      <c r="U90" s="143"/>
      <c r="V90" s="86"/>
      <c r="W90" s="86"/>
      <c r="X90" s="88"/>
      <c r="Y90" s="88"/>
      <c r="Z90" s="88"/>
      <c r="AA90" s="88"/>
      <c r="AB90" s="88"/>
      <c r="AC90" s="88"/>
      <c r="AD90" s="88"/>
      <c r="AE90" s="160"/>
      <c r="AF90" s="88"/>
      <c r="AG90" s="160"/>
      <c r="AH90" s="128"/>
      <c r="AI90" s="86"/>
      <c r="AJ90" s="86"/>
      <c r="AK90" s="88"/>
      <c r="AL90" s="88"/>
      <c r="AM90" s="88"/>
      <c r="AN90" s="160"/>
      <c r="AO90" s="88"/>
      <c r="AP90" s="88"/>
      <c r="AQ90" s="88"/>
      <c r="AR90" s="128"/>
      <c r="AS90" s="17"/>
      <c r="AT90" s="17"/>
      <c r="AU90" s="17"/>
      <c r="AV90" s="17"/>
      <c r="AW90" s="17"/>
      <c r="AX90" s="17"/>
      <c r="AY90" s="17"/>
      <c r="AZ90" s="17"/>
      <c r="BA90" s="136"/>
      <c r="BB90" s="136"/>
      <c r="BC90" s="136"/>
      <c r="BD90" s="136"/>
      <c r="BE90" s="356"/>
      <c r="BF90" s="356"/>
      <c r="BG90" s="356"/>
      <c r="BH90" s="356"/>
      <c r="BI90" s="356"/>
      <c r="BJ90" s="356"/>
      <c r="BK90" s="356"/>
      <c r="BL90" s="19">
        <f>BN90</f>
        <v>0</v>
      </c>
      <c r="BM90" s="12">
        <f t="shared" si="9"/>
        <v>0</v>
      </c>
      <c r="BN90" s="37">
        <f t="shared" si="10"/>
        <v>0</v>
      </c>
      <c r="BO90" s="38">
        <f t="shared" si="11"/>
        <v>0</v>
      </c>
      <c r="BP90" s="120">
        <f t="shared" si="12"/>
        <v>0</v>
      </c>
      <c r="BQ90" s="121">
        <f t="shared" si="13"/>
        <v>0</v>
      </c>
      <c r="BR90" s="108">
        <f t="shared" si="14"/>
        <v>0</v>
      </c>
      <c r="BS90" s="82">
        <f t="shared" si="15"/>
        <v>0</v>
      </c>
      <c r="BT90" s="136">
        <f t="shared" si="16"/>
        <v>0</v>
      </c>
      <c r="BU90" s="136">
        <f t="shared" si="17"/>
        <v>0</v>
      </c>
      <c r="BV90" s="109"/>
      <c r="BW90" s="110"/>
    </row>
    <row r="91" spans="1:75" s="1" customFormat="1" ht="27.75" customHeight="1">
      <c r="A91" s="456"/>
      <c r="B91" s="170" t="s">
        <v>93</v>
      </c>
      <c r="C91" s="83"/>
      <c r="D91" s="165"/>
      <c r="E91" s="166"/>
      <c r="F91" s="84"/>
      <c r="G91" s="84"/>
      <c r="H91" s="84"/>
      <c r="I91" s="84"/>
      <c r="J91" s="84"/>
      <c r="K91" s="83"/>
      <c r="L91" s="88"/>
      <c r="M91" s="83"/>
      <c r="N91" s="84"/>
      <c r="O91" s="143"/>
      <c r="P91" s="84"/>
      <c r="Q91" s="84"/>
      <c r="R91" s="143"/>
      <c r="S91" s="85">
        <v>38</v>
      </c>
      <c r="T91" s="84"/>
      <c r="U91" s="143"/>
      <c r="V91" s="86"/>
      <c r="W91" s="86"/>
      <c r="X91" s="88"/>
      <c r="Y91" s="88"/>
      <c r="Z91" s="88"/>
      <c r="AA91" s="88"/>
      <c r="AB91" s="88"/>
      <c r="AC91" s="88"/>
      <c r="AD91" s="88"/>
      <c r="AE91" s="160"/>
      <c r="AF91" s="88"/>
      <c r="AG91" s="160"/>
      <c r="AH91" s="128"/>
      <c r="AI91" s="86"/>
      <c r="AJ91" s="86"/>
      <c r="AK91" s="88"/>
      <c r="AL91" s="88"/>
      <c r="AM91" s="88"/>
      <c r="AN91" s="160"/>
      <c r="AO91" s="88"/>
      <c r="AP91" s="88">
        <v>108</v>
      </c>
      <c r="AQ91" s="88"/>
      <c r="AR91" s="128"/>
      <c r="AS91" s="17"/>
      <c r="AT91" s="17"/>
      <c r="AU91" s="17"/>
      <c r="AV91" s="17"/>
      <c r="AW91" s="17"/>
      <c r="AX91" s="17"/>
      <c r="AY91" s="17"/>
      <c r="AZ91" s="17"/>
      <c r="BA91" s="136"/>
      <c r="BB91" s="136"/>
      <c r="BC91" s="136"/>
      <c r="BD91" s="136"/>
      <c r="BE91" s="356"/>
      <c r="BF91" s="356"/>
      <c r="BG91" s="356"/>
      <c r="BH91" s="356"/>
      <c r="BI91" s="356"/>
      <c r="BJ91" s="356"/>
      <c r="BK91" s="356"/>
      <c r="BL91" s="19"/>
      <c r="BM91" s="12">
        <f t="shared" si="9"/>
        <v>0</v>
      </c>
      <c r="BN91" s="37">
        <f t="shared" si="10"/>
        <v>146</v>
      </c>
      <c r="BO91" s="38">
        <f t="shared" si="11"/>
        <v>0.20277777777777778</v>
      </c>
      <c r="BP91" s="120">
        <f t="shared" si="12"/>
        <v>0</v>
      </c>
      <c r="BQ91" s="121">
        <f t="shared" si="13"/>
        <v>0</v>
      </c>
      <c r="BR91" s="108">
        <f t="shared" si="14"/>
        <v>0</v>
      </c>
      <c r="BS91" s="82">
        <f t="shared" si="15"/>
        <v>0</v>
      </c>
      <c r="BT91" s="136">
        <f t="shared" si="16"/>
        <v>0</v>
      </c>
      <c r="BU91" s="136">
        <f t="shared" si="17"/>
        <v>0</v>
      </c>
      <c r="BV91" s="109"/>
      <c r="BW91" s="110"/>
    </row>
    <row r="92" spans="1:75" s="1" customFormat="1" ht="14.25" customHeight="1">
      <c r="A92" s="23"/>
      <c r="B92" s="168" t="s">
        <v>1</v>
      </c>
      <c r="C92" s="83"/>
      <c r="D92" s="165"/>
      <c r="E92" s="166"/>
      <c r="F92" s="84"/>
      <c r="G92" s="84"/>
      <c r="H92" s="84"/>
      <c r="I92" s="84"/>
      <c r="J92" s="84"/>
      <c r="K92" s="83"/>
      <c r="L92" s="88"/>
      <c r="M92" s="83"/>
      <c r="N92" s="84"/>
      <c r="O92" s="143"/>
      <c r="P92" s="84"/>
      <c r="Q92" s="84"/>
      <c r="R92" s="143"/>
      <c r="S92" s="85"/>
      <c r="T92" s="84"/>
      <c r="U92" s="143"/>
      <c r="V92" s="86"/>
      <c r="W92" s="86"/>
      <c r="X92" s="88"/>
      <c r="Y92" s="88"/>
      <c r="Z92" s="88"/>
      <c r="AA92" s="88"/>
      <c r="AB92" s="88"/>
      <c r="AC92" s="88"/>
      <c r="AD92" s="88"/>
      <c r="AE92" s="160"/>
      <c r="AF92" s="88"/>
      <c r="AG92" s="160"/>
      <c r="AH92" s="128"/>
      <c r="AI92" s="86"/>
      <c r="AJ92" s="86"/>
      <c r="AK92" s="88"/>
      <c r="AL92" s="88"/>
      <c r="AM92" s="88"/>
      <c r="AN92" s="160"/>
      <c r="AO92" s="88"/>
      <c r="AP92" s="88">
        <v>2</v>
      </c>
      <c r="AQ92" s="88"/>
      <c r="AR92" s="128"/>
      <c r="AS92" s="17"/>
      <c r="AT92" s="17"/>
      <c r="AU92" s="17"/>
      <c r="AV92" s="17"/>
      <c r="AW92" s="17"/>
      <c r="AX92" s="17"/>
      <c r="AY92" s="17"/>
      <c r="AZ92" s="17"/>
      <c r="BA92" s="136"/>
      <c r="BB92" s="136"/>
      <c r="BC92" s="136"/>
      <c r="BD92" s="136"/>
      <c r="BE92" s="356"/>
      <c r="BF92" s="356"/>
      <c r="BG92" s="356"/>
      <c r="BH92" s="356"/>
      <c r="BI92" s="356"/>
      <c r="BJ92" s="356"/>
      <c r="BK92" s="356"/>
      <c r="BL92" s="19"/>
      <c r="BM92" s="12">
        <f t="shared" si="9"/>
        <v>0</v>
      </c>
      <c r="BN92" s="37">
        <f t="shared" si="10"/>
        <v>2</v>
      </c>
      <c r="BO92" s="38">
        <f t="shared" si="11"/>
        <v>0.002777777777777778</v>
      </c>
      <c r="BP92" s="120">
        <f t="shared" si="12"/>
        <v>0</v>
      </c>
      <c r="BQ92" s="121">
        <f t="shared" si="13"/>
        <v>0</v>
      </c>
      <c r="BR92" s="108">
        <f t="shared" si="14"/>
        <v>0</v>
      </c>
      <c r="BS92" s="82">
        <f t="shared" si="15"/>
        <v>0</v>
      </c>
      <c r="BT92" s="136">
        <f t="shared" si="16"/>
        <v>0</v>
      </c>
      <c r="BU92" s="136">
        <f t="shared" si="17"/>
        <v>0</v>
      </c>
      <c r="BV92" s="109"/>
      <c r="BW92" s="110"/>
    </row>
    <row r="93" spans="1:75" s="1" customFormat="1" ht="14.25" customHeight="1">
      <c r="A93" s="23"/>
      <c r="B93" s="167" t="s">
        <v>0</v>
      </c>
      <c r="C93" s="83"/>
      <c r="D93" s="165"/>
      <c r="E93" s="166"/>
      <c r="F93" s="84"/>
      <c r="G93" s="84"/>
      <c r="H93" s="84"/>
      <c r="I93" s="84"/>
      <c r="J93" s="84"/>
      <c r="K93" s="83"/>
      <c r="L93" s="88"/>
      <c r="M93" s="83"/>
      <c r="N93" s="84"/>
      <c r="O93" s="143"/>
      <c r="P93" s="84"/>
      <c r="Q93" s="84"/>
      <c r="R93" s="143"/>
      <c r="S93" s="85"/>
      <c r="T93" s="84"/>
      <c r="U93" s="143"/>
      <c r="V93" s="86"/>
      <c r="W93" s="86"/>
      <c r="X93" s="88"/>
      <c r="Y93" s="88"/>
      <c r="Z93" s="88"/>
      <c r="AA93" s="88"/>
      <c r="AB93" s="88"/>
      <c r="AC93" s="88"/>
      <c r="AD93" s="88"/>
      <c r="AE93" s="160"/>
      <c r="AF93" s="88"/>
      <c r="AG93" s="160"/>
      <c r="AH93" s="128"/>
      <c r="AI93" s="86"/>
      <c r="AJ93" s="86"/>
      <c r="AK93" s="88"/>
      <c r="AL93" s="88"/>
      <c r="AM93" s="88"/>
      <c r="AN93" s="160"/>
      <c r="AO93" s="88"/>
      <c r="AP93" s="88">
        <v>6</v>
      </c>
      <c r="AQ93" s="88"/>
      <c r="AR93" s="128"/>
      <c r="AS93" s="17"/>
      <c r="AT93" s="17"/>
      <c r="AU93" s="17"/>
      <c r="AV93" s="17"/>
      <c r="AW93" s="17"/>
      <c r="AX93" s="17"/>
      <c r="AY93" s="17"/>
      <c r="AZ93" s="17"/>
      <c r="BA93" s="136"/>
      <c r="BB93" s="136"/>
      <c r="BC93" s="136"/>
      <c r="BD93" s="136"/>
      <c r="BE93" s="356"/>
      <c r="BF93" s="356"/>
      <c r="BG93" s="356"/>
      <c r="BH93" s="356"/>
      <c r="BI93" s="356"/>
      <c r="BJ93" s="356"/>
      <c r="BK93" s="356"/>
      <c r="BL93" s="19"/>
      <c r="BM93" s="12">
        <f t="shared" si="9"/>
        <v>0</v>
      </c>
      <c r="BN93" s="37">
        <f t="shared" si="10"/>
        <v>6</v>
      </c>
      <c r="BO93" s="38">
        <f t="shared" si="11"/>
        <v>0.008333333333333333</v>
      </c>
      <c r="BP93" s="120">
        <f t="shared" si="12"/>
        <v>0</v>
      </c>
      <c r="BQ93" s="121">
        <f t="shared" si="13"/>
        <v>0</v>
      </c>
      <c r="BR93" s="108">
        <f t="shared" si="14"/>
        <v>0</v>
      </c>
      <c r="BS93" s="82">
        <f t="shared" si="15"/>
        <v>0</v>
      </c>
      <c r="BT93" s="136">
        <f t="shared" si="16"/>
        <v>0</v>
      </c>
      <c r="BU93" s="136">
        <f t="shared" si="17"/>
        <v>0</v>
      </c>
      <c r="BV93" s="109"/>
      <c r="BW93" s="110"/>
    </row>
    <row r="94" spans="1:75" s="1" customFormat="1" ht="38.25" customHeight="1">
      <c r="A94" s="23"/>
      <c r="B94" s="169" t="s">
        <v>164</v>
      </c>
      <c r="C94" s="83"/>
      <c r="D94" s="165"/>
      <c r="E94" s="166"/>
      <c r="F94" s="84"/>
      <c r="G94" s="84"/>
      <c r="H94" s="84"/>
      <c r="I94" s="84"/>
      <c r="J94" s="84"/>
      <c r="K94" s="83"/>
      <c r="L94" s="88"/>
      <c r="M94" s="83"/>
      <c r="N94" s="84"/>
      <c r="O94" s="143"/>
      <c r="P94" s="84"/>
      <c r="Q94" s="84"/>
      <c r="R94" s="143"/>
      <c r="S94" s="85">
        <v>338</v>
      </c>
      <c r="T94" s="84"/>
      <c r="U94" s="143"/>
      <c r="V94" s="86"/>
      <c r="W94" s="86"/>
      <c r="X94" s="88"/>
      <c r="Y94" s="88"/>
      <c r="Z94" s="88"/>
      <c r="AA94" s="88"/>
      <c r="AB94" s="88"/>
      <c r="AC94" s="88"/>
      <c r="AD94" s="88"/>
      <c r="AE94" s="160"/>
      <c r="AF94" s="88"/>
      <c r="AG94" s="160"/>
      <c r="AH94" s="128"/>
      <c r="AI94" s="86"/>
      <c r="AJ94" s="86"/>
      <c r="AK94" s="88"/>
      <c r="AL94" s="88"/>
      <c r="AM94" s="88"/>
      <c r="AN94" s="160"/>
      <c r="AO94" s="88"/>
      <c r="AP94" s="88"/>
      <c r="AQ94" s="88"/>
      <c r="AR94" s="128"/>
      <c r="AS94" s="17"/>
      <c r="AT94" s="17"/>
      <c r="AU94" s="17"/>
      <c r="AV94" s="17"/>
      <c r="AW94" s="17"/>
      <c r="AX94" s="17"/>
      <c r="AY94" s="17"/>
      <c r="AZ94" s="17"/>
      <c r="BA94" s="136"/>
      <c r="BB94" s="136"/>
      <c r="BC94" s="136"/>
      <c r="BD94" s="136"/>
      <c r="BE94" s="356"/>
      <c r="BF94" s="356"/>
      <c r="BG94" s="356"/>
      <c r="BH94" s="356"/>
      <c r="BI94" s="356"/>
      <c r="BJ94" s="356"/>
      <c r="BK94" s="356"/>
      <c r="BL94" s="19"/>
      <c r="BM94" s="12">
        <f aca="true" t="shared" si="18" ref="BM94:BM154">BL94/720</f>
        <v>0</v>
      </c>
      <c r="BN94" s="37">
        <f t="shared" si="10"/>
        <v>338</v>
      </c>
      <c r="BO94" s="38">
        <f t="shared" si="11"/>
        <v>0.46944444444444444</v>
      </c>
      <c r="BP94" s="120">
        <f t="shared" si="12"/>
        <v>0</v>
      </c>
      <c r="BQ94" s="121">
        <f t="shared" si="13"/>
        <v>0</v>
      </c>
      <c r="BR94" s="108">
        <f t="shared" si="14"/>
        <v>0</v>
      </c>
      <c r="BS94" s="82">
        <f t="shared" si="15"/>
        <v>0</v>
      </c>
      <c r="BT94" s="136">
        <f t="shared" si="16"/>
        <v>0</v>
      </c>
      <c r="BU94" s="136">
        <f t="shared" si="17"/>
        <v>0</v>
      </c>
      <c r="BV94" s="109"/>
      <c r="BW94" s="110"/>
    </row>
    <row r="95" spans="1:75" s="1" customFormat="1" ht="14.25" customHeight="1">
      <c r="A95" s="23"/>
      <c r="B95" s="168" t="s">
        <v>1</v>
      </c>
      <c r="C95" s="83"/>
      <c r="D95" s="165"/>
      <c r="E95" s="166"/>
      <c r="F95" s="84"/>
      <c r="G95" s="84"/>
      <c r="H95" s="84"/>
      <c r="I95" s="84"/>
      <c r="J95" s="84"/>
      <c r="K95" s="83"/>
      <c r="L95" s="88"/>
      <c r="M95" s="83"/>
      <c r="N95" s="84"/>
      <c r="O95" s="143"/>
      <c r="P95" s="84"/>
      <c r="Q95" s="84"/>
      <c r="R95" s="143"/>
      <c r="S95" s="85">
        <v>2</v>
      </c>
      <c r="T95" s="84"/>
      <c r="U95" s="143"/>
      <c r="V95" s="86"/>
      <c r="W95" s="86"/>
      <c r="X95" s="88"/>
      <c r="Y95" s="88"/>
      <c r="Z95" s="88"/>
      <c r="AA95" s="88"/>
      <c r="AB95" s="88"/>
      <c r="AC95" s="88"/>
      <c r="AD95" s="88"/>
      <c r="AE95" s="160"/>
      <c r="AF95" s="88"/>
      <c r="AG95" s="160"/>
      <c r="AH95" s="128"/>
      <c r="AI95" s="86"/>
      <c r="AJ95" s="86"/>
      <c r="AK95" s="88"/>
      <c r="AL95" s="88"/>
      <c r="AM95" s="88"/>
      <c r="AN95" s="160"/>
      <c r="AO95" s="88"/>
      <c r="AP95" s="88"/>
      <c r="AQ95" s="88"/>
      <c r="AR95" s="128"/>
      <c r="AS95" s="17"/>
      <c r="AT95" s="17"/>
      <c r="AU95" s="17"/>
      <c r="AV95" s="17"/>
      <c r="AW95" s="17"/>
      <c r="AX95" s="17"/>
      <c r="AY95" s="17"/>
      <c r="AZ95" s="17"/>
      <c r="BA95" s="136"/>
      <c r="BB95" s="136"/>
      <c r="BC95" s="136"/>
      <c r="BD95" s="136"/>
      <c r="BE95" s="356"/>
      <c r="BF95" s="356"/>
      <c r="BG95" s="356"/>
      <c r="BH95" s="356"/>
      <c r="BI95" s="356"/>
      <c r="BJ95" s="356"/>
      <c r="BK95" s="356"/>
      <c r="BL95" s="19"/>
      <c r="BM95" s="12">
        <f t="shared" si="18"/>
        <v>0</v>
      </c>
      <c r="BN95" s="37">
        <f t="shared" si="10"/>
        <v>2</v>
      </c>
      <c r="BO95" s="38">
        <f t="shared" si="11"/>
        <v>0.002777777777777778</v>
      </c>
      <c r="BP95" s="120">
        <f t="shared" si="12"/>
        <v>0</v>
      </c>
      <c r="BQ95" s="121">
        <f t="shared" si="13"/>
        <v>0</v>
      </c>
      <c r="BR95" s="108">
        <f t="shared" si="14"/>
        <v>0</v>
      </c>
      <c r="BS95" s="82">
        <f t="shared" si="15"/>
        <v>0</v>
      </c>
      <c r="BT95" s="136">
        <f t="shared" si="16"/>
        <v>0</v>
      </c>
      <c r="BU95" s="136">
        <f t="shared" si="17"/>
        <v>0</v>
      </c>
      <c r="BV95" s="109"/>
      <c r="BW95" s="110"/>
    </row>
    <row r="96" spans="1:75" s="1" customFormat="1" ht="14.25" customHeight="1">
      <c r="A96" s="23"/>
      <c r="B96" s="167" t="s">
        <v>0</v>
      </c>
      <c r="C96" s="83"/>
      <c r="D96" s="165"/>
      <c r="E96" s="166"/>
      <c r="F96" s="84"/>
      <c r="G96" s="84"/>
      <c r="H96" s="84"/>
      <c r="I96" s="84"/>
      <c r="J96" s="84"/>
      <c r="K96" s="83"/>
      <c r="L96" s="88"/>
      <c r="M96" s="83"/>
      <c r="N96" s="84"/>
      <c r="O96" s="143"/>
      <c r="P96" s="84"/>
      <c r="Q96" s="84"/>
      <c r="R96" s="143"/>
      <c r="S96" s="85">
        <v>6</v>
      </c>
      <c r="T96" s="84"/>
      <c r="U96" s="143"/>
      <c r="V96" s="86"/>
      <c r="W96" s="86"/>
      <c r="X96" s="88"/>
      <c r="Y96" s="88"/>
      <c r="Z96" s="88"/>
      <c r="AA96" s="88"/>
      <c r="AB96" s="88"/>
      <c r="AC96" s="88"/>
      <c r="AD96" s="88"/>
      <c r="AE96" s="160"/>
      <c r="AF96" s="88"/>
      <c r="AG96" s="160"/>
      <c r="AH96" s="128"/>
      <c r="AI96" s="86"/>
      <c r="AJ96" s="86"/>
      <c r="AK96" s="88"/>
      <c r="AL96" s="88"/>
      <c r="AM96" s="88"/>
      <c r="AN96" s="160"/>
      <c r="AO96" s="88"/>
      <c r="AP96" s="88"/>
      <c r="AQ96" s="88"/>
      <c r="AR96" s="128"/>
      <c r="AS96" s="17"/>
      <c r="AT96" s="17"/>
      <c r="AU96" s="17"/>
      <c r="AV96" s="17"/>
      <c r="AW96" s="17"/>
      <c r="AX96" s="17"/>
      <c r="AY96" s="17"/>
      <c r="AZ96" s="17"/>
      <c r="BA96" s="136"/>
      <c r="BB96" s="136"/>
      <c r="BC96" s="136"/>
      <c r="BD96" s="136"/>
      <c r="BE96" s="356"/>
      <c r="BF96" s="356"/>
      <c r="BG96" s="356"/>
      <c r="BH96" s="356"/>
      <c r="BI96" s="356"/>
      <c r="BJ96" s="356"/>
      <c r="BK96" s="356"/>
      <c r="BL96" s="19"/>
      <c r="BM96" s="12">
        <f t="shared" si="18"/>
        <v>0</v>
      </c>
      <c r="BN96" s="37">
        <f t="shared" si="10"/>
        <v>6</v>
      </c>
      <c r="BO96" s="38">
        <f t="shared" si="11"/>
        <v>0.008333333333333333</v>
      </c>
      <c r="BP96" s="120">
        <f t="shared" si="12"/>
        <v>0</v>
      </c>
      <c r="BQ96" s="121">
        <f t="shared" si="13"/>
        <v>0</v>
      </c>
      <c r="BR96" s="108">
        <f t="shared" si="14"/>
        <v>0</v>
      </c>
      <c r="BS96" s="82">
        <f t="shared" si="15"/>
        <v>0</v>
      </c>
      <c r="BT96" s="136">
        <f t="shared" si="16"/>
        <v>0</v>
      </c>
      <c r="BU96" s="136">
        <f t="shared" si="17"/>
        <v>0</v>
      </c>
      <c r="BV96" s="109"/>
      <c r="BW96" s="110"/>
    </row>
    <row r="97" spans="1:75" s="1" customFormat="1" ht="14.25" customHeight="1">
      <c r="A97" s="23"/>
      <c r="B97" s="167" t="s">
        <v>165</v>
      </c>
      <c r="C97" s="83"/>
      <c r="D97" s="165"/>
      <c r="E97" s="166"/>
      <c r="F97" s="84"/>
      <c r="G97" s="84"/>
      <c r="H97" s="84"/>
      <c r="I97" s="84"/>
      <c r="J97" s="84"/>
      <c r="K97" s="83"/>
      <c r="L97" s="88"/>
      <c r="M97" s="83"/>
      <c r="N97" s="84"/>
      <c r="O97" s="143"/>
      <c r="P97" s="84"/>
      <c r="Q97" s="84"/>
      <c r="R97" s="143"/>
      <c r="S97" s="85">
        <v>6</v>
      </c>
      <c r="T97" s="84"/>
      <c r="U97" s="143"/>
      <c r="V97" s="86"/>
      <c r="W97" s="86"/>
      <c r="X97" s="88"/>
      <c r="Y97" s="88"/>
      <c r="Z97" s="88"/>
      <c r="AA97" s="88"/>
      <c r="AB97" s="88"/>
      <c r="AC97" s="88"/>
      <c r="AD97" s="88"/>
      <c r="AE97" s="160"/>
      <c r="AF97" s="88"/>
      <c r="AG97" s="160"/>
      <c r="AH97" s="128"/>
      <c r="AI97" s="86"/>
      <c r="AJ97" s="86"/>
      <c r="AK97" s="88"/>
      <c r="AL97" s="88"/>
      <c r="AM97" s="88"/>
      <c r="AN97" s="160"/>
      <c r="AO97" s="88"/>
      <c r="AP97" s="88"/>
      <c r="AQ97" s="88"/>
      <c r="AR97" s="128"/>
      <c r="AS97" s="17"/>
      <c r="AT97" s="17"/>
      <c r="AU97" s="17"/>
      <c r="AV97" s="17"/>
      <c r="AW97" s="17"/>
      <c r="AX97" s="17"/>
      <c r="AY97" s="17"/>
      <c r="AZ97" s="17"/>
      <c r="BA97" s="136"/>
      <c r="BB97" s="136"/>
      <c r="BC97" s="136"/>
      <c r="BD97" s="136"/>
      <c r="BE97" s="356"/>
      <c r="BF97" s="356"/>
      <c r="BG97" s="356"/>
      <c r="BH97" s="356"/>
      <c r="BI97" s="356"/>
      <c r="BJ97" s="356"/>
      <c r="BK97" s="356"/>
      <c r="BL97" s="19"/>
      <c r="BM97" s="12">
        <f t="shared" si="18"/>
        <v>0</v>
      </c>
      <c r="BN97" s="37">
        <f t="shared" si="10"/>
        <v>6</v>
      </c>
      <c r="BO97" s="38">
        <f t="shared" si="11"/>
        <v>0.008333333333333333</v>
      </c>
      <c r="BP97" s="120">
        <f t="shared" si="12"/>
        <v>0</v>
      </c>
      <c r="BQ97" s="121">
        <f t="shared" si="13"/>
        <v>0</v>
      </c>
      <c r="BR97" s="108">
        <f t="shared" si="14"/>
        <v>0</v>
      </c>
      <c r="BS97" s="82">
        <f t="shared" si="15"/>
        <v>0</v>
      </c>
      <c r="BT97" s="136">
        <f t="shared" si="16"/>
        <v>0</v>
      </c>
      <c r="BU97" s="136">
        <f t="shared" si="17"/>
        <v>0</v>
      </c>
      <c r="BV97" s="109"/>
      <c r="BW97" s="110"/>
    </row>
    <row r="98" spans="1:75" s="1" customFormat="1" ht="39" customHeight="1">
      <c r="A98" s="23"/>
      <c r="B98" s="169" t="s">
        <v>166</v>
      </c>
      <c r="C98" s="83"/>
      <c r="D98" s="165"/>
      <c r="E98" s="166"/>
      <c r="F98" s="84"/>
      <c r="G98" s="84"/>
      <c r="H98" s="84"/>
      <c r="I98" s="84"/>
      <c r="J98" s="84"/>
      <c r="K98" s="83"/>
      <c r="L98" s="88"/>
      <c r="M98" s="83"/>
      <c r="N98" s="84"/>
      <c r="O98" s="143"/>
      <c r="P98" s="84"/>
      <c r="Q98" s="84"/>
      <c r="R98" s="143"/>
      <c r="S98" s="85">
        <v>228</v>
      </c>
      <c r="T98" s="84"/>
      <c r="U98" s="143"/>
      <c r="V98" s="86"/>
      <c r="W98" s="86"/>
      <c r="X98" s="88"/>
      <c r="Y98" s="88"/>
      <c r="Z98" s="88"/>
      <c r="AA98" s="88"/>
      <c r="AB98" s="88"/>
      <c r="AC98" s="88"/>
      <c r="AD98" s="88"/>
      <c r="AE98" s="160"/>
      <c r="AF98" s="88"/>
      <c r="AG98" s="160"/>
      <c r="AH98" s="128"/>
      <c r="AI98" s="86"/>
      <c r="AJ98" s="86"/>
      <c r="AK98" s="88"/>
      <c r="AL98" s="88"/>
      <c r="AM98" s="88"/>
      <c r="AN98" s="160"/>
      <c r="AO98" s="88"/>
      <c r="AP98" s="88">
        <v>142</v>
      </c>
      <c r="AQ98" s="88"/>
      <c r="AR98" s="128"/>
      <c r="AS98" s="17"/>
      <c r="AT98" s="17"/>
      <c r="AU98" s="17"/>
      <c r="AV98" s="17"/>
      <c r="AW98" s="17"/>
      <c r="AX98" s="17"/>
      <c r="AY98" s="17"/>
      <c r="AZ98" s="17"/>
      <c r="BA98" s="136"/>
      <c r="BB98" s="136"/>
      <c r="BC98" s="136"/>
      <c r="BD98" s="136"/>
      <c r="BE98" s="356"/>
      <c r="BF98" s="356"/>
      <c r="BG98" s="356"/>
      <c r="BH98" s="356"/>
      <c r="BI98" s="356"/>
      <c r="BJ98" s="356"/>
      <c r="BK98" s="356"/>
      <c r="BL98" s="19"/>
      <c r="BM98" s="12">
        <f t="shared" si="18"/>
        <v>0</v>
      </c>
      <c r="BN98" s="37">
        <f t="shared" si="10"/>
        <v>370</v>
      </c>
      <c r="BO98" s="38">
        <f t="shared" si="11"/>
        <v>0.5138888888888888</v>
      </c>
      <c r="BP98" s="120">
        <f t="shared" si="12"/>
        <v>0</v>
      </c>
      <c r="BQ98" s="121">
        <f t="shared" si="13"/>
        <v>0</v>
      </c>
      <c r="BR98" s="108">
        <f t="shared" si="14"/>
        <v>0</v>
      </c>
      <c r="BS98" s="82">
        <f t="shared" si="15"/>
        <v>0</v>
      </c>
      <c r="BT98" s="136">
        <f t="shared" si="16"/>
        <v>0</v>
      </c>
      <c r="BU98" s="136">
        <f t="shared" si="17"/>
        <v>0</v>
      </c>
      <c r="BV98" s="109"/>
      <c r="BW98" s="110"/>
    </row>
    <row r="99" spans="1:75" s="1" customFormat="1" ht="14.25" customHeight="1">
      <c r="A99" s="23"/>
      <c r="B99" s="168" t="s">
        <v>1</v>
      </c>
      <c r="C99" s="83"/>
      <c r="D99" s="165"/>
      <c r="E99" s="166"/>
      <c r="F99" s="84"/>
      <c r="G99" s="84"/>
      <c r="H99" s="84"/>
      <c r="I99" s="84"/>
      <c r="J99" s="84"/>
      <c r="K99" s="83"/>
      <c r="L99" s="88"/>
      <c r="M99" s="83"/>
      <c r="N99" s="84"/>
      <c r="O99" s="143"/>
      <c r="P99" s="84"/>
      <c r="Q99" s="84"/>
      <c r="R99" s="143"/>
      <c r="S99" s="85"/>
      <c r="T99" s="84"/>
      <c r="U99" s="143"/>
      <c r="V99" s="86"/>
      <c r="W99" s="86"/>
      <c r="X99" s="88"/>
      <c r="Y99" s="88"/>
      <c r="Z99" s="88"/>
      <c r="AA99" s="88"/>
      <c r="AB99" s="88"/>
      <c r="AC99" s="88"/>
      <c r="AD99" s="88"/>
      <c r="AE99" s="160"/>
      <c r="AF99" s="88"/>
      <c r="AG99" s="160"/>
      <c r="AH99" s="128"/>
      <c r="AI99" s="86"/>
      <c r="AJ99" s="86"/>
      <c r="AK99" s="88"/>
      <c r="AL99" s="88"/>
      <c r="AM99" s="88"/>
      <c r="AN99" s="160"/>
      <c r="AO99" s="88"/>
      <c r="AP99" s="88">
        <v>2</v>
      </c>
      <c r="AQ99" s="88"/>
      <c r="AR99" s="128"/>
      <c r="AS99" s="17"/>
      <c r="AT99" s="17"/>
      <c r="AU99" s="17"/>
      <c r="AV99" s="17"/>
      <c r="AW99" s="17"/>
      <c r="AX99" s="17"/>
      <c r="AY99" s="17"/>
      <c r="AZ99" s="17"/>
      <c r="BA99" s="136"/>
      <c r="BB99" s="136"/>
      <c r="BC99" s="136"/>
      <c r="BD99" s="136"/>
      <c r="BE99" s="356"/>
      <c r="BF99" s="356"/>
      <c r="BG99" s="356"/>
      <c r="BH99" s="356"/>
      <c r="BI99" s="356"/>
      <c r="BJ99" s="356"/>
      <c r="BK99" s="356"/>
      <c r="BL99" s="19"/>
      <c r="BM99" s="12">
        <f t="shared" si="18"/>
        <v>0</v>
      </c>
      <c r="BN99" s="37">
        <f t="shared" si="10"/>
        <v>2</v>
      </c>
      <c r="BO99" s="38">
        <f t="shared" si="11"/>
        <v>0.002777777777777778</v>
      </c>
      <c r="BP99" s="120">
        <f t="shared" si="12"/>
        <v>0</v>
      </c>
      <c r="BQ99" s="121">
        <f t="shared" si="13"/>
        <v>0</v>
      </c>
      <c r="BR99" s="108">
        <f t="shared" si="14"/>
        <v>0</v>
      </c>
      <c r="BS99" s="82">
        <f t="shared" si="15"/>
        <v>0</v>
      </c>
      <c r="BT99" s="136">
        <f t="shared" si="16"/>
        <v>0</v>
      </c>
      <c r="BU99" s="136">
        <f t="shared" si="17"/>
        <v>0</v>
      </c>
      <c r="BV99" s="109"/>
      <c r="BW99" s="110"/>
    </row>
    <row r="100" spans="1:75" s="1" customFormat="1" ht="14.25" customHeight="1">
      <c r="A100" s="23"/>
      <c r="B100" s="167" t="s">
        <v>0</v>
      </c>
      <c r="C100" s="83"/>
      <c r="D100" s="165"/>
      <c r="E100" s="166"/>
      <c r="F100" s="84"/>
      <c r="G100" s="84"/>
      <c r="H100" s="84"/>
      <c r="I100" s="84"/>
      <c r="J100" s="84"/>
      <c r="K100" s="83"/>
      <c r="L100" s="88"/>
      <c r="M100" s="83"/>
      <c r="N100" s="84"/>
      <c r="O100" s="143"/>
      <c r="P100" s="84"/>
      <c r="Q100" s="84"/>
      <c r="R100" s="143"/>
      <c r="S100" s="85"/>
      <c r="T100" s="84"/>
      <c r="U100" s="143"/>
      <c r="V100" s="86"/>
      <c r="W100" s="86"/>
      <c r="X100" s="88"/>
      <c r="Y100" s="88"/>
      <c r="Z100" s="88"/>
      <c r="AA100" s="88"/>
      <c r="AB100" s="88"/>
      <c r="AC100" s="88"/>
      <c r="AD100" s="88"/>
      <c r="AE100" s="160"/>
      <c r="AF100" s="88"/>
      <c r="AG100" s="160"/>
      <c r="AH100" s="128"/>
      <c r="AI100" s="86"/>
      <c r="AJ100" s="86"/>
      <c r="AK100" s="88"/>
      <c r="AL100" s="88"/>
      <c r="AM100" s="88"/>
      <c r="AN100" s="160"/>
      <c r="AO100" s="88"/>
      <c r="AP100" s="88">
        <v>6</v>
      </c>
      <c r="AQ100" s="88"/>
      <c r="AR100" s="128"/>
      <c r="AS100" s="17"/>
      <c r="AT100" s="17"/>
      <c r="AU100" s="17"/>
      <c r="AV100" s="17"/>
      <c r="AW100" s="17"/>
      <c r="AX100" s="17"/>
      <c r="AY100" s="17"/>
      <c r="AZ100" s="17"/>
      <c r="BA100" s="136"/>
      <c r="BB100" s="136"/>
      <c r="BC100" s="136"/>
      <c r="BD100" s="136"/>
      <c r="BE100" s="356"/>
      <c r="BF100" s="356"/>
      <c r="BG100" s="356"/>
      <c r="BH100" s="356"/>
      <c r="BI100" s="356"/>
      <c r="BJ100" s="356"/>
      <c r="BK100" s="356"/>
      <c r="BL100" s="19"/>
      <c r="BM100" s="12">
        <f t="shared" si="18"/>
        <v>0</v>
      </c>
      <c r="BN100" s="37">
        <f t="shared" si="10"/>
        <v>6</v>
      </c>
      <c r="BO100" s="38">
        <f t="shared" si="11"/>
        <v>0.008333333333333333</v>
      </c>
      <c r="BP100" s="120">
        <f t="shared" si="12"/>
        <v>0</v>
      </c>
      <c r="BQ100" s="121">
        <f t="shared" si="13"/>
        <v>0</v>
      </c>
      <c r="BR100" s="108">
        <f t="shared" si="14"/>
        <v>0</v>
      </c>
      <c r="BS100" s="82">
        <f t="shared" si="15"/>
        <v>0</v>
      </c>
      <c r="BT100" s="136">
        <f t="shared" si="16"/>
        <v>0</v>
      </c>
      <c r="BU100" s="136">
        <f t="shared" si="17"/>
        <v>0</v>
      </c>
      <c r="BV100" s="109"/>
      <c r="BW100" s="110"/>
    </row>
    <row r="101" spans="1:75" s="1" customFormat="1" ht="14.25" customHeight="1">
      <c r="A101" s="23"/>
      <c r="B101" s="167" t="s">
        <v>165</v>
      </c>
      <c r="C101" s="83"/>
      <c r="D101" s="165"/>
      <c r="E101" s="166"/>
      <c r="F101" s="84"/>
      <c r="G101" s="84"/>
      <c r="H101" s="84"/>
      <c r="I101" s="84"/>
      <c r="J101" s="84"/>
      <c r="K101" s="83"/>
      <c r="L101" s="88"/>
      <c r="M101" s="83"/>
      <c r="N101" s="84"/>
      <c r="O101" s="143"/>
      <c r="P101" s="84"/>
      <c r="Q101" s="84"/>
      <c r="R101" s="143"/>
      <c r="S101" s="85"/>
      <c r="T101" s="84"/>
      <c r="U101" s="143"/>
      <c r="V101" s="86"/>
      <c r="W101" s="86"/>
      <c r="X101" s="88"/>
      <c r="Y101" s="88"/>
      <c r="Z101" s="88"/>
      <c r="AA101" s="88"/>
      <c r="AB101" s="88"/>
      <c r="AC101" s="88"/>
      <c r="AD101" s="88"/>
      <c r="AE101" s="160"/>
      <c r="AF101" s="88"/>
      <c r="AG101" s="160"/>
      <c r="AH101" s="128"/>
      <c r="AI101" s="86"/>
      <c r="AJ101" s="86"/>
      <c r="AK101" s="88"/>
      <c r="AL101" s="88"/>
      <c r="AM101" s="88"/>
      <c r="AN101" s="160"/>
      <c r="AO101" s="88"/>
      <c r="AP101" s="88">
        <v>6</v>
      </c>
      <c r="AQ101" s="88"/>
      <c r="AR101" s="128"/>
      <c r="AS101" s="17"/>
      <c r="AT101" s="17"/>
      <c r="AU101" s="17"/>
      <c r="AV101" s="17"/>
      <c r="AW101" s="17"/>
      <c r="AX101" s="17"/>
      <c r="AY101" s="17"/>
      <c r="AZ101" s="17"/>
      <c r="BA101" s="136"/>
      <c r="BB101" s="136"/>
      <c r="BC101" s="136"/>
      <c r="BD101" s="136"/>
      <c r="BE101" s="356"/>
      <c r="BF101" s="356"/>
      <c r="BG101" s="356"/>
      <c r="BH101" s="356"/>
      <c r="BI101" s="356"/>
      <c r="BJ101" s="356"/>
      <c r="BK101" s="356"/>
      <c r="BL101" s="19"/>
      <c r="BM101" s="12">
        <f t="shared" si="18"/>
        <v>0</v>
      </c>
      <c r="BN101" s="37">
        <f t="shared" si="10"/>
        <v>6</v>
      </c>
      <c r="BO101" s="38">
        <f t="shared" si="11"/>
        <v>0.008333333333333333</v>
      </c>
      <c r="BP101" s="120">
        <f t="shared" si="12"/>
        <v>0</v>
      </c>
      <c r="BQ101" s="121">
        <f t="shared" si="13"/>
        <v>0</v>
      </c>
      <c r="BR101" s="108">
        <f t="shared" si="14"/>
        <v>0</v>
      </c>
      <c r="BS101" s="82">
        <f t="shared" si="15"/>
        <v>0</v>
      </c>
      <c r="BT101" s="136">
        <f t="shared" si="16"/>
        <v>0</v>
      </c>
      <c r="BU101" s="136">
        <f t="shared" si="17"/>
        <v>0</v>
      </c>
      <c r="BV101" s="109"/>
      <c r="BW101" s="110"/>
    </row>
    <row r="102" spans="1:75" s="1" customFormat="1" ht="51.75" customHeight="1">
      <c r="A102" s="23"/>
      <c r="B102" s="169" t="s">
        <v>268</v>
      </c>
      <c r="C102" s="83">
        <v>110</v>
      </c>
      <c r="D102" s="165"/>
      <c r="E102" s="166"/>
      <c r="F102" s="84"/>
      <c r="G102" s="84"/>
      <c r="H102" s="84"/>
      <c r="I102" s="84"/>
      <c r="J102" s="84"/>
      <c r="K102" s="83"/>
      <c r="L102" s="88"/>
      <c r="M102" s="83"/>
      <c r="N102" s="84"/>
      <c r="O102" s="143"/>
      <c r="P102" s="84"/>
      <c r="Q102" s="84"/>
      <c r="R102" s="143"/>
      <c r="S102" s="85"/>
      <c r="T102" s="84"/>
      <c r="U102" s="143"/>
      <c r="V102" s="86"/>
      <c r="W102" s="86"/>
      <c r="X102" s="88"/>
      <c r="Y102" s="88"/>
      <c r="Z102" s="88"/>
      <c r="AA102" s="88"/>
      <c r="AB102" s="88"/>
      <c r="AC102" s="88"/>
      <c r="AD102" s="88"/>
      <c r="AE102" s="160"/>
      <c r="AF102" s="88"/>
      <c r="AG102" s="160"/>
      <c r="AH102" s="128"/>
      <c r="AI102" s="86"/>
      <c r="AJ102" s="86"/>
      <c r="AK102" s="88"/>
      <c r="AL102" s="88"/>
      <c r="AM102" s="88"/>
      <c r="AN102" s="160"/>
      <c r="AO102" s="88"/>
      <c r="AP102" s="88"/>
      <c r="AQ102" s="88"/>
      <c r="AR102" s="128"/>
      <c r="AS102" s="17"/>
      <c r="AT102" s="17"/>
      <c r="AU102" s="17"/>
      <c r="AV102" s="17"/>
      <c r="AW102" s="17"/>
      <c r="AX102" s="17"/>
      <c r="AY102" s="17"/>
      <c r="AZ102" s="17"/>
      <c r="BA102" s="136"/>
      <c r="BB102" s="136"/>
      <c r="BC102" s="136"/>
      <c r="BD102" s="136"/>
      <c r="BE102" s="356"/>
      <c r="BF102" s="356"/>
      <c r="BG102" s="356"/>
      <c r="BH102" s="356"/>
      <c r="BI102" s="356"/>
      <c r="BJ102" s="356"/>
      <c r="BK102" s="356"/>
      <c r="BL102" s="19"/>
      <c r="BM102" s="12">
        <f t="shared" si="18"/>
        <v>0</v>
      </c>
      <c r="BN102" s="37">
        <f t="shared" si="10"/>
        <v>110</v>
      </c>
      <c r="BO102" s="38">
        <f t="shared" si="11"/>
        <v>0.1527777777777778</v>
      </c>
      <c r="BP102" s="120">
        <f t="shared" si="12"/>
        <v>0</v>
      </c>
      <c r="BQ102" s="121">
        <f t="shared" si="13"/>
        <v>0</v>
      </c>
      <c r="BR102" s="108">
        <f t="shared" si="14"/>
        <v>0</v>
      </c>
      <c r="BS102" s="82">
        <f t="shared" si="15"/>
        <v>0</v>
      </c>
      <c r="BT102" s="136">
        <f t="shared" si="16"/>
        <v>0</v>
      </c>
      <c r="BU102" s="136">
        <f t="shared" si="17"/>
        <v>0</v>
      </c>
      <c r="BV102" s="109"/>
      <c r="BW102" s="110"/>
    </row>
    <row r="103" spans="1:75" s="1" customFormat="1" ht="14.25" customHeight="1" hidden="1">
      <c r="A103" s="23"/>
      <c r="B103" s="167"/>
      <c r="C103" s="83"/>
      <c r="D103" s="165"/>
      <c r="E103" s="166"/>
      <c r="F103" s="84"/>
      <c r="G103" s="84"/>
      <c r="H103" s="84"/>
      <c r="I103" s="84"/>
      <c r="J103" s="84"/>
      <c r="K103" s="83"/>
      <c r="L103" s="88"/>
      <c r="M103" s="83"/>
      <c r="N103" s="84"/>
      <c r="O103" s="143"/>
      <c r="P103" s="84"/>
      <c r="Q103" s="84"/>
      <c r="R103" s="143"/>
      <c r="S103" s="85"/>
      <c r="T103" s="84"/>
      <c r="U103" s="143"/>
      <c r="V103" s="86"/>
      <c r="W103" s="86"/>
      <c r="X103" s="88"/>
      <c r="Y103" s="88"/>
      <c r="Z103" s="88"/>
      <c r="AA103" s="88"/>
      <c r="AB103" s="88"/>
      <c r="AC103" s="88"/>
      <c r="AD103" s="88"/>
      <c r="AE103" s="160"/>
      <c r="AF103" s="88"/>
      <c r="AG103" s="160"/>
      <c r="AH103" s="128"/>
      <c r="AI103" s="86"/>
      <c r="AJ103" s="86"/>
      <c r="AK103" s="88"/>
      <c r="AL103" s="88"/>
      <c r="AM103" s="88"/>
      <c r="AN103" s="160"/>
      <c r="AO103" s="88"/>
      <c r="AP103" s="88"/>
      <c r="AQ103" s="88"/>
      <c r="AR103" s="128"/>
      <c r="AS103" s="17"/>
      <c r="AT103" s="17"/>
      <c r="AU103" s="17"/>
      <c r="AV103" s="17"/>
      <c r="AW103" s="17"/>
      <c r="AX103" s="17"/>
      <c r="AY103" s="17"/>
      <c r="AZ103" s="17"/>
      <c r="BA103" s="136"/>
      <c r="BB103" s="136"/>
      <c r="BC103" s="136"/>
      <c r="BD103" s="136"/>
      <c r="BE103" s="356"/>
      <c r="BF103" s="356"/>
      <c r="BG103" s="356"/>
      <c r="BH103" s="356"/>
      <c r="BI103" s="356"/>
      <c r="BJ103" s="356"/>
      <c r="BK103" s="356"/>
      <c r="BL103" s="19"/>
      <c r="BM103" s="12">
        <f t="shared" si="18"/>
        <v>0</v>
      </c>
      <c r="BN103" s="37">
        <f t="shared" si="10"/>
        <v>0</v>
      </c>
      <c r="BO103" s="38">
        <f t="shared" si="11"/>
        <v>0</v>
      </c>
      <c r="BP103" s="120">
        <f t="shared" si="12"/>
        <v>0</v>
      </c>
      <c r="BQ103" s="121">
        <f t="shared" si="13"/>
        <v>0</v>
      </c>
      <c r="BR103" s="108">
        <f t="shared" si="14"/>
        <v>0</v>
      </c>
      <c r="BS103" s="82">
        <f t="shared" si="15"/>
        <v>0</v>
      </c>
      <c r="BT103" s="136">
        <f t="shared" si="16"/>
        <v>0</v>
      </c>
      <c r="BU103" s="136">
        <f t="shared" si="17"/>
        <v>0</v>
      </c>
      <c r="BV103" s="109"/>
      <c r="BW103" s="110"/>
    </row>
    <row r="104" spans="1:75" s="1" customFormat="1" ht="14.25" customHeight="1" hidden="1">
      <c r="A104" s="23"/>
      <c r="B104" s="167"/>
      <c r="C104" s="83"/>
      <c r="D104" s="165"/>
      <c r="E104" s="166"/>
      <c r="F104" s="84"/>
      <c r="G104" s="84"/>
      <c r="H104" s="84"/>
      <c r="I104" s="84"/>
      <c r="J104" s="84"/>
      <c r="K104" s="83"/>
      <c r="L104" s="88"/>
      <c r="M104" s="83"/>
      <c r="N104" s="84"/>
      <c r="O104" s="143"/>
      <c r="P104" s="84"/>
      <c r="Q104" s="84"/>
      <c r="R104" s="143"/>
      <c r="S104" s="85"/>
      <c r="T104" s="84"/>
      <c r="U104" s="143"/>
      <c r="V104" s="86"/>
      <c r="W104" s="86"/>
      <c r="X104" s="88"/>
      <c r="Y104" s="88"/>
      <c r="Z104" s="88"/>
      <c r="AA104" s="88"/>
      <c r="AB104" s="88"/>
      <c r="AC104" s="88"/>
      <c r="AD104" s="88"/>
      <c r="AE104" s="160"/>
      <c r="AF104" s="88"/>
      <c r="AG104" s="160"/>
      <c r="AH104" s="128"/>
      <c r="AI104" s="86"/>
      <c r="AJ104" s="86"/>
      <c r="AK104" s="88"/>
      <c r="AL104" s="88"/>
      <c r="AM104" s="88"/>
      <c r="AN104" s="160"/>
      <c r="AO104" s="88"/>
      <c r="AP104" s="88"/>
      <c r="AQ104" s="88"/>
      <c r="AR104" s="128"/>
      <c r="AS104" s="17"/>
      <c r="AT104" s="17"/>
      <c r="AU104" s="17"/>
      <c r="AV104" s="17"/>
      <c r="AW104" s="17"/>
      <c r="AX104" s="17"/>
      <c r="AY104" s="17"/>
      <c r="AZ104" s="17"/>
      <c r="BA104" s="136"/>
      <c r="BB104" s="136"/>
      <c r="BC104" s="136"/>
      <c r="BD104" s="136"/>
      <c r="BE104" s="356"/>
      <c r="BF104" s="356"/>
      <c r="BG104" s="356"/>
      <c r="BH104" s="356"/>
      <c r="BI104" s="356"/>
      <c r="BJ104" s="356"/>
      <c r="BK104" s="356"/>
      <c r="BL104" s="19"/>
      <c r="BM104" s="12">
        <f t="shared" si="18"/>
        <v>0</v>
      </c>
      <c r="BN104" s="37">
        <f t="shared" si="10"/>
        <v>0</v>
      </c>
      <c r="BO104" s="38">
        <f t="shared" si="11"/>
        <v>0</v>
      </c>
      <c r="BP104" s="120">
        <f t="shared" si="12"/>
        <v>0</v>
      </c>
      <c r="BQ104" s="121">
        <f t="shared" si="13"/>
        <v>0</v>
      </c>
      <c r="BR104" s="108">
        <f t="shared" si="14"/>
        <v>0</v>
      </c>
      <c r="BS104" s="82">
        <f t="shared" si="15"/>
        <v>0</v>
      </c>
      <c r="BT104" s="136">
        <f t="shared" si="16"/>
        <v>0</v>
      </c>
      <c r="BU104" s="136">
        <f t="shared" si="17"/>
        <v>0</v>
      </c>
      <c r="BV104" s="109"/>
      <c r="BW104" s="110"/>
    </row>
    <row r="105" spans="1:76" s="1" customFormat="1" ht="14.25" customHeight="1">
      <c r="A105" s="23" t="s">
        <v>94</v>
      </c>
      <c r="B105" s="167"/>
      <c r="C105" s="83"/>
      <c r="D105" s="165"/>
      <c r="E105" s="166"/>
      <c r="F105" s="84"/>
      <c r="G105" s="84"/>
      <c r="H105" s="84"/>
      <c r="I105" s="84"/>
      <c r="J105" s="84"/>
      <c r="K105" s="83"/>
      <c r="L105" s="88"/>
      <c r="M105" s="83"/>
      <c r="N105" s="84"/>
      <c r="O105" s="143"/>
      <c r="P105" s="84"/>
      <c r="Q105" s="84"/>
      <c r="R105" s="143"/>
      <c r="S105" s="85"/>
      <c r="T105" s="84"/>
      <c r="U105" s="143"/>
      <c r="V105" s="86"/>
      <c r="W105" s="86"/>
      <c r="X105" s="88"/>
      <c r="Y105" s="88"/>
      <c r="Z105" s="88"/>
      <c r="AA105" s="88"/>
      <c r="AB105" s="88"/>
      <c r="AC105" s="88"/>
      <c r="AD105" s="88"/>
      <c r="AE105" s="160"/>
      <c r="AF105" s="88"/>
      <c r="AG105" s="160"/>
      <c r="AH105" s="128"/>
      <c r="AI105" s="86"/>
      <c r="AJ105" s="86"/>
      <c r="AK105" s="88"/>
      <c r="AL105" s="88"/>
      <c r="AM105" s="88"/>
      <c r="AN105" s="160"/>
      <c r="AO105" s="88"/>
      <c r="AP105" s="88"/>
      <c r="AQ105" s="88"/>
      <c r="AR105" s="128"/>
      <c r="AS105" s="17"/>
      <c r="AT105" s="17"/>
      <c r="AU105" s="17"/>
      <c r="AV105" s="17"/>
      <c r="AW105" s="17"/>
      <c r="AX105" s="17"/>
      <c r="AY105" s="17"/>
      <c r="AZ105" s="17"/>
      <c r="BA105" s="136"/>
      <c r="BB105" s="136"/>
      <c r="BC105" s="136"/>
      <c r="BD105" s="136"/>
      <c r="BE105" s="356"/>
      <c r="BF105" s="356"/>
      <c r="BG105" s="356"/>
      <c r="BH105" s="356"/>
      <c r="BI105" s="356"/>
      <c r="BJ105" s="356"/>
      <c r="BK105" s="356"/>
      <c r="BL105" s="19">
        <f>BN105+BP105</f>
        <v>1442</v>
      </c>
      <c r="BM105" s="12">
        <f t="shared" si="18"/>
        <v>2.0027777777777778</v>
      </c>
      <c r="BN105" s="37">
        <f>SUM(BN106:BN119)</f>
        <v>1184</v>
      </c>
      <c r="BO105" s="38">
        <f t="shared" si="11"/>
        <v>1.6444444444444444</v>
      </c>
      <c r="BP105" s="120">
        <f>SUM(BP106:BP119)</f>
        <v>258</v>
      </c>
      <c r="BQ105" s="121">
        <f t="shared" si="13"/>
        <v>0.35833333333333334</v>
      </c>
      <c r="BR105" s="108">
        <f t="shared" si="14"/>
        <v>0</v>
      </c>
      <c r="BS105" s="82">
        <f t="shared" si="15"/>
        <v>0</v>
      </c>
      <c r="BT105" s="136">
        <f t="shared" si="16"/>
        <v>0</v>
      </c>
      <c r="BU105" s="136">
        <f t="shared" si="17"/>
        <v>0</v>
      </c>
      <c r="BV105" s="109"/>
      <c r="BW105" s="110"/>
      <c r="BX105" s="4"/>
    </row>
    <row r="106" spans="1:75" s="1" customFormat="1" ht="16.5" customHeight="1">
      <c r="A106" s="23"/>
      <c r="B106" s="170" t="s">
        <v>201</v>
      </c>
      <c r="C106" s="83"/>
      <c r="D106" s="165"/>
      <c r="E106" s="166"/>
      <c r="F106" s="84"/>
      <c r="G106" s="84"/>
      <c r="H106" s="84"/>
      <c r="I106" s="84"/>
      <c r="J106" s="84"/>
      <c r="K106" s="83"/>
      <c r="L106" s="88"/>
      <c r="M106" s="83"/>
      <c r="N106" s="84"/>
      <c r="O106" s="143"/>
      <c r="P106" s="84"/>
      <c r="Q106" s="84"/>
      <c r="R106" s="143"/>
      <c r="S106" s="85"/>
      <c r="T106" s="84"/>
      <c r="U106" s="143"/>
      <c r="V106" s="86"/>
      <c r="W106" s="86"/>
      <c r="X106" s="88"/>
      <c r="Y106" s="88"/>
      <c r="Z106" s="88"/>
      <c r="AA106" s="88"/>
      <c r="AB106" s="88"/>
      <c r="AC106" s="88"/>
      <c r="AD106" s="88"/>
      <c r="AE106" s="160"/>
      <c r="AF106" s="88"/>
      <c r="AG106" s="160"/>
      <c r="AH106" s="128"/>
      <c r="AI106" s="86"/>
      <c r="AJ106" s="86"/>
      <c r="AK106" s="88"/>
      <c r="AL106" s="88"/>
      <c r="AM106" s="88"/>
      <c r="AN106" s="160">
        <v>40</v>
      </c>
      <c r="AO106" s="88"/>
      <c r="AP106" s="88"/>
      <c r="AQ106" s="88"/>
      <c r="AR106" s="128"/>
      <c r="AS106" s="17"/>
      <c r="AT106" s="17"/>
      <c r="AU106" s="17"/>
      <c r="AV106" s="17"/>
      <c r="AW106" s="17"/>
      <c r="AX106" s="17"/>
      <c r="AY106" s="17"/>
      <c r="AZ106" s="17"/>
      <c r="BA106" s="136"/>
      <c r="BB106" s="136"/>
      <c r="BC106" s="136"/>
      <c r="BD106" s="136"/>
      <c r="BE106" s="356"/>
      <c r="BF106" s="356"/>
      <c r="BG106" s="356"/>
      <c r="BH106" s="356"/>
      <c r="BI106" s="356"/>
      <c r="BJ106" s="356"/>
      <c r="BK106" s="356"/>
      <c r="BL106" s="19"/>
      <c r="BM106" s="12">
        <f t="shared" si="18"/>
        <v>0</v>
      </c>
      <c r="BN106" s="37">
        <f t="shared" si="10"/>
        <v>0</v>
      </c>
      <c r="BO106" s="38">
        <f t="shared" si="11"/>
        <v>0</v>
      </c>
      <c r="BP106" s="120">
        <f t="shared" si="12"/>
        <v>40</v>
      </c>
      <c r="BQ106" s="121">
        <f t="shared" si="13"/>
        <v>0.05555555555555555</v>
      </c>
      <c r="BR106" s="108">
        <f t="shared" si="14"/>
        <v>0</v>
      </c>
      <c r="BS106" s="82">
        <f t="shared" si="15"/>
        <v>0</v>
      </c>
      <c r="BT106" s="136">
        <f t="shared" si="16"/>
        <v>0</v>
      </c>
      <c r="BU106" s="136">
        <f t="shared" si="17"/>
        <v>0</v>
      </c>
      <c r="BV106" s="109"/>
      <c r="BW106" s="110"/>
    </row>
    <row r="107" spans="1:75" s="1" customFormat="1" ht="14.25" customHeight="1">
      <c r="A107" s="23"/>
      <c r="B107" s="168"/>
      <c r="C107" s="83"/>
      <c r="D107" s="165"/>
      <c r="E107" s="166"/>
      <c r="F107" s="84"/>
      <c r="G107" s="84"/>
      <c r="H107" s="84"/>
      <c r="I107" s="84"/>
      <c r="J107" s="84"/>
      <c r="K107" s="83"/>
      <c r="L107" s="88"/>
      <c r="M107" s="83"/>
      <c r="N107" s="84"/>
      <c r="O107" s="143"/>
      <c r="P107" s="84"/>
      <c r="Q107" s="84"/>
      <c r="R107" s="143"/>
      <c r="S107" s="85"/>
      <c r="T107" s="84"/>
      <c r="U107" s="143"/>
      <c r="V107" s="86"/>
      <c r="W107" s="86"/>
      <c r="X107" s="88"/>
      <c r="Y107" s="88"/>
      <c r="Z107" s="88"/>
      <c r="AA107" s="88"/>
      <c r="AB107" s="88"/>
      <c r="AC107" s="88"/>
      <c r="AD107" s="88"/>
      <c r="AE107" s="160"/>
      <c r="AF107" s="88"/>
      <c r="AG107" s="160"/>
      <c r="AH107" s="128"/>
      <c r="AI107" s="86"/>
      <c r="AJ107" s="86"/>
      <c r="AK107" s="88"/>
      <c r="AL107" s="88"/>
      <c r="AM107" s="88"/>
      <c r="AN107" s="160"/>
      <c r="AO107" s="88"/>
      <c r="AP107" s="88"/>
      <c r="AQ107" s="88"/>
      <c r="AR107" s="128"/>
      <c r="AS107" s="17"/>
      <c r="AT107" s="17"/>
      <c r="AU107" s="17"/>
      <c r="AV107" s="17"/>
      <c r="AW107" s="17"/>
      <c r="AX107" s="17"/>
      <c r="AY107" s="17"/>
      <c r="AZ107" s="17"/>
      <c r="BA107" s="136"/>
      <c r="BB107" s="136"/>
      <c r="BC107" s="136"/>
      <c r="BD107" s="136"/>
      <c r="BE107" s="356"/>
      <c r="BF107" s="356"/>
      <c r="BG107" s="356"/>
      <c r="BH107" s="356"/>
      <c r="BI107" s="356"/>
      <c r="BJ107" s="356"/>
      <c r="BK107" s="356"/>
      <c r="BL107" s="19"/>
      <c r="BM107" s="12">
        <f t="shared" si="18"/>
        <v>0</v>
      </c>
      <c r="BN107" s="37">
        <f t="shared" si="10"/>
        <v>0</v>
      </c>
      <c r="BO107" s="38">
        <f t="shared" si="11"/>
        <v>0</v>
      </c>
      <c r="BP107" s="120">
        <f t="shared" si="12"/>
        <v>0</v>
      </c>
      <c r="BQ107" s="121">
        <f t="shared" si="13"/>
        <v>0</v>
      </c>
      <c r="BR107" s="108">
        <f t="shared" si="14"/>
        <v>0</v>
      </c>
      <c r="BS107" s="82">
        <f t="shared" si="15"/>
        <v>0</v>
      </c>
      <c r="BT107" s="136">
        <f t="shared" si="16"/>
        <v>0</v>
      </c>
      <c r="BU107" s="136">
        <f t="shared" si="17"/>
        <v>0</v>
      </c>
      <c r="BV107" s="109"/>
      <c r="BW107" s="110"/>
    </row>
    <row r="108" spans="1:75" s="1" customFormat="1" ht="42.75" customHeight="1">
      <c r="A108" s="23"/>
      <c r="B108" s="170" t="s">
        <v>97</v>
      </c>
      <c r="C108" s="83"/>
      <c r="D108" s="165"/>
      <c r="E108" s="166"/>
      <c r="F108" s="84"/>
      <c r="G108" s="84"/>
      <c r="H108" s="84"/>
      <c r="I108" s="84"/>
      <c r="J108" s="84"/>
      <c r="K108" s="83"/>
      <c r="L108" s="88"/>
      <c r="M108" s="83"/>
      <c r="N108" s="84"/>
      <c r="O108" s="143"/>
      <c r="P108" s="84"/>
      <c r="Q108" s="84"/>
      <c r="R108" s="143"/>
      <c r="S108" s="85"/>
      <c r="T108" s="84"/>
      <c r="U108" s="143"/>
      <c r="V108" s="86">
        <v>176</v>
      </c>
      <c r="W108" s="86"/>
      <c r="X108" s="88"/>
      <c r="Y108" s="88"/>
      <c r="Z108" s="88"/>
      <c r="AA108" s="88"/>
      <c r="AB108" s="88"/>
      <c r="AC108" s="88"/>
      <c r="AD108" s="88"/>
      <c r="AE108" s="160"/>
      <c r="AF108" s="88"/>
      <c r="AG108" s="160"/>
      <c r="AH108" s="128"/>
      <c r="AI108" s="86">
        <v>176</v>
      </c>
      <c r="AJ108" s="86">
        <v>144</v>
      </c>
      <c r="AK108" s="88"/>
      <c r="AL108" s="88"/>
      <c r="AM108" s="88"/>
      <c r="AN108" s="160"/>
      <c r="AO108" s="88"/>
      <c r="AP108" s="88"/>
      <c r="AQ108" s="88"/>
      <c r="AR108" s="128"/>
      <c r="AS108" s="17"/>
      <c r="AT108" s="17"/>
      <c r="AU108" s="17"/>
      <c r="AV108" s="17"/>
      <c r="AW108" s="17"/>
      <c r="AX108" s="17"/>
      <c r="AY108" s="17"/>
      <c r="AZ108" s="17"/>
      <c r="BA108" s="136"/>
      <c r="BB108" s="136"/>
      <c r="BC108" s="136"/>
      <c r="BD108" s="136"/>
      <c r="BE108" s="356">
        <v>28</v>
      </c>
      <c r="BF108" s="356">
        <v>28</v>
      </c>
      <c r="BG108" s="356"/>
      <c r="BH108" s="356"/>
      <c r="BI108" s="356"/>
      <c r="BJ108" s="356"/>
      <c r="BK108" s="356"/>
      <c r="BL108" s="19"/>
      <c r="BM108" s="12">
        <f t="shared" si="18"/>
        <v>0</v>
      </c>
      <c r="BN108" s="37">
        <f t="shared" si="10"/>
        <v>524</v>
      </c>
      <c r="BO108" s="38">
        <f t="shared" si="11"/>
        <v>0.7277777777777777</v>
      </c>
      <c r="BP108" s="120">
        <f t="shared" si="12"/>
        <v>28</v>
      </c>
      <c r="BQ108" s="121">
        <f t="shared" si="13"/>
        <v>0.03888888888888889</v>
      </c>
      <c r="BR108" s="108">
        <f t="shared" si="14"/>
        <v>0</v>
      </c>
      <c r="BS108" s="82">
        <f t="shared" si="15"/>
        <v>0</v>
      </c>
      <c r="BT108" s="136">
        <f t="shared" si="16"/>
        <v>0</v>
      </c>
      <c r="BU108" s="136">
        <f t="shared" si="17"/>
        <v>0</v>
      </c>
      <c r="BV108" s="109"/>
      <c r="BW108" s="110"/>
    </row>
    <row r="109" spans="1:75" s="1" customFormat="1" ht="14.25" customHeight="1">
      <c r="A109" s="23"/>
      <c r="B109" s="168" t="s">
        <v>1</v>
      </c>
      <c r="C109" s="83"/>
      <c r="D109" s="165"/>
      <c r="E109" s="166"/>
      <c r="F109" s="84"/>
      <c r="G109" s="84"/>
      <c r="H109" s="84"/>
      <c r="I109" s="84"/>
      <c r="J109" s="84"/>
      <c r="K109" s="83"/>
      <c r="L109" s="88"/>
      <c r="M109" s="83"/>
      <c r="N109" s="84"/>
      <c r="O109" s="143"/>
      <c r="P109" s="84"/>
      <c r="Q109" s="84"/>
      <c r="R109" s="143"/>
      <c r="S109" s="85"/>
      <c r="T109" s="84"/>
      <c r="U109" s="143"/>
      <c r="V109" s="86"/>
      <c r="W109" s="86"/>
      <c r="X109" s="88"/>
      <c r="Y109" s="88"/>
      <c r="Z109" s="88"/>
      <c r="AA109" s="88"/>
      <c r="AB109" s="88"/>
      <c r="AC109" s="88"/>
      <c r="AD109" s="88"/>
      <c r="AE109" s="160"/>
      <c r="AF109" s="88"/>
      <c r="AG109" s="160"/>
      <c r="AH109" s="128"/>
      <c r="AI109" s="86"/>
      <c r="AJ109" s="86">
        <v>2</v>
      </c>
      <c r="AK109" s="88"/>
      <c r="AL109" s="88"/>
      <c r="AM109" s="88"/>
      <c r="AN109" s="160"/>
      <c r="AO109" s="88"/>
      <c r="AP109" s="88"/>
      <c r="AQ109" s="88"/>
      <c r="AR109" s="128"/>
      <c r="AS109" s="17"/>
      <c r="AT109" s="17"/>
      <c r="AU109" s="17"/>
      <c r="AV109" s="17"/>
      <c r="AW109" s="17"/>
      <c r="AX109" s="17"/>
      <c r="AY109" s="17"/>
      <c r="AZ109" s="17"/>
      <c r="BA109" s="136"/>
      <c r="BB109" s="136"/>
      <c r="BC109" s="136"/>
      <c r="BD109" s="136"/>
      <c r="BE109" s="356">
        <v>2</v>
      </c>
      <c r="BF109" s="356">
        <v>2</v>
      </c>
      <c r="BG109" s="356"/>
      <c r="BH109" s="356"/>
      <c r="BI109" s="356"/>
      <c r="BJ109" s="356"/>
      <c r="BK109" s="356"/>
      <c r="BL109" s="19"/>
      <c r="BM109" s="12">
        <f t="shared" si="18"/>
        <v>0</v>
      </c>
      <c r="BN109" s="37">
        <f t="shared" si="10"/>
        <v>4</v>
      </c>
      <c r="BO109" s="38">
        <f t="shared" si="11"/>
        <v>0.005555555555555556</v>
      </c>
      <c r="BP109" s="120">
        <f t="shared" si="12"/>
        <v>2</v>
      </c>
      <c r="BQ109" s="121">
        <f t="shared" si="13"/>
        <v>0.002777777777777778</v>
      </c>
      <c r="BR109" s="108">
        <f t="shared" si="14"/>
        <v>0</v>
      </c>
      <c r="BS109" s="82">
        <f t="shared" si="15"/>
        <v>0</v>
      </c>
      <c r="BT109" s="136">
        <f t="shared" si="16"/>
        <v>0</v>
      </c>
      <c r="BU109" s="136">
        <f t="shared" si="17"/>
        <v>0</v>
      </c>
      <c r="BV109" s="109"/>
      <c r="BW109" s="110"/>
    </row>
    <row r="110" spans="1:75" s="1" customFormat="1" ht="14.25" customHeight="1">
      <c r="A110" s="23"/>
      <c r="B110" s="167" t="s">
        <v>0</v>
      </c>
      <c r="C110" s="83"/>
      <c r="D110" s="165"/>
      <c r="E110" s="166"/>
      <c r="F110" s="84"/>
      <c r="G110" s="84"/>
      <c r="H110" s="84"/>
      <c r="I110" s="84"/>
      <c r="J110" s="84"/>
      <c r="K110" s="83"/>
      <c r="L110" s="88"/>
      <c r="M110" s="83"/>
      <c r="N110" s="84"/>
      <c r="O110" s="143"/>
      <c r="P110" s="84"/>
      <c r="Q110" s="84"/>
      <c r="R110" s="143"/>
      <c r="S110" s="85"/>
      <c r="T110" s="84"/>
      <c r="U110" s="143"/>
      <c r="V110" s="86"/>
      <c r="W110" s="86"/>
      <c r="X110" s="88"/>
      <c r="Y110" s="88"/>
      <c r="Z110" s="88"/>
      <c r="AA110" s="88"/>
      <c r="AB110" s="88"/>
      <c r="AC110" s="88"/>
      <c r="AD110" s="88"/>
      <c r="AE110" s="160"/>
      <c r="AF110" s="88"/>
      <c r="AG110" s="160"/>
      <c r="AH110" s="128"/>
      <c r="AI110" s="86"/>
      <c r="AJ110" s="86">
        <v>6</v>
      </c>
      <c r="AK110" s="88"/>
      <c r="AL110" s="88"/>
      <c r="AM110" s="88"/>
      <c r="AN110" s="160"/>
      <c r="AO110" s="88"/>
      <c r="AP110" s="88"/>
      <c r="AQ110" s="88"/>
      <c r="AR110" s="128"/>
      <c r="AS110" s="17"/>
      <c r="AT110" s="17"/>
      <c r="AU110" s="17"/>
      <c r="AV110" s="17"/>
      <c r="AW110" s="17"/>
      <c r="AX110" s="17"/>
      <c r="AY110" s="17"/>
      <c r="AZ110" s="17"/>
      <c r="BA110" s="136"/>
      <c r="BB110" s="136"/>
      <c r="BC110" s="136"/>
      <c r="BD110" s="136"/>
      <c r="BE110" s="356">
        <v>6</v>
      </c>
      <c r="BF110" s="356">
        <v>6</v>
      </c>
      <c r="BG110" s="356"/>
      <c r="BH110" s="356"/>
      <c r="BI110" s="356"/>
      <c r="BJ110" s="356"/>
      <c r="BK110" s="356"/>
      <c r="BL110" s="19"/>
      <c r="BM110" s="12">
        <f t="shared" si="18"/>
        <v>0</v>
      </c>
      <c r="BN110" s="37">
        <f t="shared" si="10"/>
        <v>12</v>
      </c>
      <c r="BO110" s="38">
        <f t="shared" si="11"/>
        <v>0.016666666666666666</v>
      </c>
      <c r="BP110" s="120">
        <f t="shared" si="12"/>
        <v>6</v>
      </c>
      <c r="BQ110" s="121">
        <f t="shared" si="13"/>
        <v>0.008333333333333333</v>
      </c>
      <c r="BR110" s="108">
        <f t="shared" si="14"/>
        <v>0</v>
      </c>
      <c r="BS110" s="82">
        <f t="shared" si="15"/>
        <v>0</v>
      </c>
      <c r="BT110" s="136">
        <f t="shared" si="16"/>
        <v>0</v>
      </c>
      <c r="BU110" s="136">
        <f t="shared" si="17"/>
        <v>0</v>
      </c>
      <c r="BV110" s="109"/>
      <c r="BW110" s="110"/>
    </row>
    <row r="111" spans="1:75" s="1" customFormat="1" ht="14.25" customHeight="1">
      <c r="A111" s="23"/>
      <c r="B111" s="167" t="s">
        <v>155</v>
      </c>
      <c r="C111" s="83"/>
      <c r="D111" s="165"/>
      <c r="E111" s="166"/>
      <c r="F111" s="84"/>
      <c r="G111" s="84"/>
      <c r="H111" s="84"/>
      <c r="I111" s="84"/>
      <c r="J111" s="84"/>
      <c r="K111" s="83"/>
      <c r="L111" s="88"/>
      <c r="M111" s="83"/>
      <c r="N111" s="84"/>
      <c r="O111" s="143"/>
      <c r="P111" s="84"/>
      <c r="Q111" s="84"/>
      <c r="R111" s="143"/>
      <c r="S111" s="85"/>
      <c r="T111" s="84"/>
      <c r="U111" s="143"/>
      <c r="V111" s="86"/>
      <c r="W111" s="86"/>
      <c r="X111" s="88"/>
      <c r="Y111" s="88"/>
      <c r="Z111" s="88"/>
      <c r="AA111" s="88"/>
      <c r="AB111" s="88"/>
      <c r="AC111" s="88"/>
      <c r="AD111" s="88"/>
      <c r="AE111" s="160"/>
      <c r="AF111" s="88"/>
      <c r="AG111" s="160"/>
      <c r="AH111" s="128"/>
      <c r="AI111" s="86"/>
      <c r="AJ111" s="86">
        <v>6</v>
      </c>
      <c r="AK111" s="88"/>
      <c r="AL111" s="88"/>
      <c r="AM111" s="88"/>
      <c r="AN111" s="160"/>
      <c r="AO111" s="88"/>
      <c r="AP111" s="88"/>
      <c r="AQ111" s="88">
        <v>6</v>
      </c>
      <c r="AR111" s="128"/>
      <c r="AS111" s="17"/>
      <c r="AT111" s="17"/>
      <c r="AU111" s="17"/>
      <c r="AV111" s="17"/>
      <c r="AW111" s="17"/>
      <c r="AX111" s="17"/>
      <c r="AY111" s="17"/>
      <c r="AZ111" s="17"/>
      <c r="BA111" s="136"/>
      <c r="BB111" s="136"/>
      <c r="BC111" s="136"/>
      <c r="BD111" s="136"/>
      <c r="BE111" s="356"/>
      <c r="BF111" s="356"/>
      <c r="BG111" s="356"/>
      <c r="BH111" s="356"/>
      <c r="BI111" s="356"/>
      <c r="BJ111" s="356"/>
      <c r="BK111" s="356"/>
      <c r="BL111" s="19"/>
      <c r="BM111" s="12">
        <f t="shared" si="18"/>
        <v>0</v>
      </c>
      <c r="BN111" s="37">
        <f t="shared" si="10"/>
        <v>12</v>
      </c>
      <c r="BO111" s="38">
        <f t="shared" si="11"/>
        <v>0.016666666666666666</v>
      </c>
      <c r="BP111" s="120">
        <f t="shared" si="12"/>
        <v>0</v>
      </c>
      <c r="BQ111" s="121">
        <f t="shared" si="13"/>
        <v>0</v>
      </c>
      <c r="BR111" s="108">
        <f t="shared" si="14"/>
        <v>0</v>
      </c>
      <c r="BS111" s="82">
        <f t="shared" si="15"/>
        <v>0</v>
      </c>
      <c r="BT111" s="136">
        <f t="shared" si="16"/>
        <v>0</v>
      </c>
      <c r="BU111" s="136">
        <f t="shared" si="17"/>
        <v>0</v>
      </c>
      <c r="BV111" s="109"/>
      <c r="BW111" s="110"/>
    </row>
    <row r="112" spans="1:75" s="1" customFormat="1" ht="28.5" customHeight="1">
      <c r="A112" s="23"/>
      <c r="B112" s="169" t="s">
        <v>96</v>
      </c>
      <c r="C112" s="83"/>
      <c r="D112" s="165"/>
      <c r="E112" s="166"/>
      <c r="F112" s="84"/>
      <c r="G112" s="84"/>
      <c r="H112" s="84"/>
      <c r="I112" s="84"/>
      <c r="J112" s="84"/>
      <c r="K112" s="83"/>
      <c r="L112" s="88"/>
      <c r="M112" s="83"/>
      <c r="N112" s="84"/>
      <c r="O112" s="143"/>
      <c r="P112" s="84"/>
      <c r="Q112" s="84"/>
      <c r="R112" s="143"/>
      <c r="S112" s="85"/>
      <c r="T112" s="84"/>
      <c r="U112" s="143"/>
      <c r="V112" s="86"/>
      <c r="W112" s="86"/>
      <c r="X112" s="88">
        <v>128</v>
      </c>
      <c r="Y112" s="88"/>
      <c r="Z112" s="88"/>
      <c r="AA112" s="88"/>
      <c r="AB112" s="88"/>
      <c r="AC112" s="88"/>
      <c r="AD112" s="88"/>
      <c r="AE112" s="160"/>
      <c r="AF112" s="88"/>
      <c r="AG112" s="160"/>
      <c r="AH112" s="128"/>
      <c r="AI112" s="86"/>
      <c r="AJ112" s="86"/>
      <c r="AK112" s="88">
        <v>128</v>
      </c>
      <c r="AL112" s="88"/>
      <c r="AM112" s="88"/>
      <c r="AN112" s="160"/>
      <c r="AO112" s="88"/>
      <c r="AP112" s="88"/>
      <c r="AQ112" s="88"/>
      <c r="AR112" s="128"/>
      <c r="AS112" s="17"/>
      <c r="AT112" s="17"/>
      <c r="AU112" s="17"/>
      <c r="AV112" s="17"/>
      <c r="AW112" s="17"/>
      <c r="AX112" s="17"/>
      <c r="AY112" s="17"/>
      <c r="AZ112" s="17"/>
      <c r="BA112" s="136"/>
      <c r="BB112" s="136"/>
      <c r="BC112" s="136"/>
      <c r="BD112" s="136"/>
      <c r="BE112" s="356"/>
      <c r="BF112" s="356"/>
      <c r="BG112" s="356"/>
      <c r="BH112" s="356"/>
      <c r="BI112" s="356"/>
      <c r="BJ112" s="356"/>
      <c r="BK112" s="356"/>
      <c r="BL112" s="19"/>
      <c r="BM112" s="12">
        <f t="shared" si="18"/>
        <v>0</v>
      </c>
      <c r="BN112" s="37">
        <f t="shared" si="10"/>
        <v>256</v>
      </c>
      <c r="BO112" s="38">
        <f t="shared" si="11"/>
        <v>0.35555555555555557</v>
      </c>
      <c r="BP112" s="120">
        <f t="shared" si="12"/>
        <v>0</v>
      </c>
      <c r="BQ112" s="121">
        <f t="shared" si="13"/>
        <v>0</v>
      </c>
      <c r="BR112" s="108">
        <f t="shared" si="14"/>
        <v>0</v>
      </c>
      <c r="BS112" s="82">
        <f t="shared" si="15"/>
        <v>0</v>
      </c>
      <c r="BT112" s="136">
        <f t="shared" si="16"/>
        <v>0</v>
      </c>
      <c r="BU112" s="136">
        <f t="shared" si="17"/>
        <v>0</v>
      </c>
      <c r="BV112" s="109"/>
      <c r="BW112" s="110"/>
    </row>
    <row r="113" spans="1:75" s="1" customFormat="1" ht="14.25" customHeight="1">
      <c r="A113" s="23"/>
      <c r="B113" s="168" t="s">
        <v>1</v>
      </c>
      <c r="C113" s="83"/>
      <c r="D113" s="165"/>
      <c r="E113" s="166"/>
      <c r="F113" s="84"/>
      <c r="G113" s="84"/>
      <c r="H113" s="84"/>
      <c r="I113" s="84"/>
      <c r="J113" s="84"/>
      <c r="K113" s="83"/>
      <c r="L113" s="88"/>
      <c r="M113" s="83"/>
      <c r="N113" s="84"/>
      <c r="O113" s="143"/>
      <c r="P113" s="84"/>
      <c r="Q113" s="84"/>
      <c r="R113" s="143"/>
      <c r="S113" s="85"/>
      <c r="T113" s="84"/>
      <c r="U113" s="143"/>
      <c r="V113" s="86"/>
      <c r="W113" s="86"/>
      <c r="X113" s="88"/>
      <c r="Y113" s="88"/>
      <c r="Z113" s="88"/>
      <c r="AA113" s="88"/>
      <c r="AB113" s="88"/>
      <c r="AC113" s="88"/>
      <c r="AD113" s="88"/>
      <c r="AE113" s="160"/>
      <c r="AF113" s="88"/>
      <c r="AG113" s="160"/>
      <c r="AH113" s="128"/>
      <c r="AI113" s="86"/>
      <c r="AJ113" s="86"/>
      <c r="AK113" s="88"/>
      <c r="AL113" s="88"/>
      <c r="AM113" s="88"/>
      <c r="AN113" s="160"/>
      <c r="AO113" s="88"/>
      <c r="AP113" s="88"/>
      <c r="AQ113" s="88"/>
      <c r="AR113" s="128"/>
      <c r="AS113" s="17"/>
      <c r="AT113" s="17"/>
      <c r="AU113" s="17"/>
      <c r="AV113" s="17"/>
      <c r="AW113" s="17"/>
      <c r="AX113" s="17"/>
      <c r="AY113" s="17"/>
      <c r="AZ113" s="17"/>
      <c r="BA113" s="136"/>
      <c r="BB113" s="136"/>
      <c r="BC113" s="136"/>
      <c r="BD113" s="136"/>
      <c r="BE113" s="356"/>
      <c r="BF113" s="356"/>
      <c r="BG113" s="356"/>
      <c r="BH113" s="356"/>
      <c r="BI113" s="356"/>
      <c r="BJ113" s="356"/>
      <c r="BK113" s="356"/>
      <c r="BL113" s="19"/>
      <c r="BM113" s="12">
        <f t="shared" si="18"/>
        <v>0</v>
      </c>
      <c r="BN113" s="37">
        <f t="shared" si="10"/>
        <v>0</v>
      </c>
      <c r="BO113" s="38">
        <f t="shared" si="11"/>
        <v>0</v>
      </c>
      <c r="BP113" s="120">
        <f t="shared" si="12"/>
        <v>0</v>
      </c>
      <c r="BQ113" s="121">
        <f t="shared" si="13"/>
        <v>0</v>
      </c>
      <c r="BR113" s="108">
        <f t="shared" si="14"/>
        <v>0</v>
      </c>
      <c r="BS113" s="82">
        <f t="shared" si="15"/>
        <v>0</v>
      </c>
      <c r="BT113" s="136">
        <f t="shared" si="16"/>
        <v>0</v>
      </c>
      <c r="BU113" s="136">
        <f t="shared" si="17"/>
        <v>0</v>
      </c>
      <c r="BV113" s="109"/>
      <c r="BW113" s="110"/>
    </row>
    <row r="114" spans="1:75" s="1" customFormat="1" ht="14.25" customHeight="1">
      <c r="A114" s="23"/>
      <c r="B114" s="167" t="s">
        <v>0</v>
      </c>
      <c r="C114" s="83"/>
      <c r="D114" s="165"/>
      <c r="E114" s="166"/>
      <c r="F114" s="84"/>
      <c r="G114" s="84"/>
      <c r="H114" s="84"/>
      <c r="I114" s="84"/>
      <c r="J114" s="84"/>
      <c r="K114" s="83"/>
      <c r="L114" s="88"/>
      <c r="M114" s="83"/>
      <c r="N114" s="84"/>
      <c r="O114" s="143"/>
      <c r="P114" s="84"/>
      <c r="Q114" s="84"/>
      <c r="R114" s="143"/>
      <c r="S114" s="85"/>
      <c r="T114" s="84"/>
      <c r="U114" s="143"/>
      <c r="V114" s="86"/>
      <c r="W114" s="86"/>
      <c r="X114" s="88"/>
      <c r="Y114" s="88"/>
      <c r="Z114" s="88"/>
      <c r="AA114" s="88"/>
      <c r="AB114" s="88"/>
      <c r="AC114" s="88"/>
      <c r="AD114" s="88"/>
      <c r="AE114" s="160"/>
      <c r="AF114" s="88"/>
      <c r="AG114" s="160"/>
      <c r="AH114" s="128"/>
      <c r="AI114" s="86"/>
      <c r="AJ114" s="86"/>
      <c r="AK114" s="88"/>
      <c r="AL114" s="88"/>
      <c r="AM114" s="88"/>
      <c r="AN114" s="160"/>
      <c r="AO114" s="88"/>
      <c r="AP114" s="88"/>
      <c r="AQ114" s="88"/>
      <c r="AR114" s="128"/>
      <c r="AS114" s="17"/>
      <c r="AT114" s="17"/>
      <c r="AU114" s="17"/>
      <c r="AV114" s="17"/>
      <c r="AW114" s="17"/>
      <c r="AX114" s="17"/>
      <c r="AY114" s="17"/>
      <c r="AZ114" s="17"/>
      <c r="BA114" s="136"/>
      <c r="BB114" s="136"/>
      <c r="BC114" s="136"/>
      <c r="BD114" s="136"/>
      <c r="BE114" s="356"/>
      <c r="BF114" s="356"/>
      <c r="BG114" s="356"/>
      <c r="BH114" s="356"/>
      <c r="BI114" s="356"/>
      <c r="BJ114" s="356"/>
      <c r="BK114" s="356"/>
      <c r="BL114" s="19"/>
      <c r="BM114" s="12">
        <f t="shared" si="18"/>
        <v>0</v>
      </c>
      <c r="BN114" s="37">
        <f t="shared" si="10"/>
        <v>0</v>
      </c>
      <c r="BO114" s="38">
        <f t="shared" si="11"/>
        <v>0</v>
      </c>
      <c r="BP114" s="120">
        <f t="shared" si="12"/>
        <v>0</v>
      </c>
      <c r="BQ114" s="121">
        <f t="shared" si="13"/>
        <v>0</v>
      </c>
      <c r="BR114" s="108">
        <f t="shared" si="14"/>
        <v>0</v>
      </c>
      <c r="BS114" s="82">
        <f t="shared" si="15"/>
        <v>0</v>
      </c>
      <c r="BT114" s="136">
        <f t="shared" si="16"/>
        <v>0</v>
      </c>
      <c r="BU114" s="136">
        <f t="shared" si="17"/>
        <v>0</v>
      </c>
      <c r="BV114" s="109"/>
      <c r="BW114" s="110"/>
    </row>
    <row r="115" spans="1:75" s="1" customFormat="1" ht="14.25" customHeight="1">
      <c r="A115" s="23"/>
      <c r="B115" s="167" t="s">
        <v>155</v>
      </c>
      <c r="C115" s="83"/>
      <c r="D115" s="165"/>
      <c r="E115" s="166"/>
      <c r="F115" s="84"/>
      <c r="G115" s="84"/>
      <c r="H115" s="84"/>
      <c r="I115" s="84"/>
      <c r="J115" s="84"/>
      <c r="K115" s="83"/>
      <c r="L115" s="88"/>
      <c r="M115" s="83"/>
      <c r="N115" s="84"/>
      <c r="O115" s="143"/>
      <c r="P115" s="84"/>
      <c r="Q115" s="84"/>
      <c r="R115" s="143"/>
      <c r="S115" s="85"/>
      <c r="T115" s="84"/>
      <c r="U115" s="143"/>
      <c r="V115" s="86"/>
      <c r="W115" s="86"/>
      <c r="X115" s="88"/>
      <c r="Y115" s="88"/>
      <c r="Z115" s="88"/>
      <c r="AA115" s="88"/>
      <c r="AB115" s="88"/>
      <c r="AC115" s="88"/>
      <c r="AD115" s="88"/>
      <c r="AE115" s="160"/>
      <c r="AF115" s="88"/>
      <c r="AG115" s="160"/>
      <c r="AH115" s="128"/>
      <c r="AI115" s="86"/>
      <c r="AJ115" s="86"/>
      <c r="AK115" s="88"/>
      <c r="AL115" s="88">
        <v>6</v>
      </c>
      <c r="AM115" s="88"/>
      <c r="AN115" s="160"/>
      <c r="AO115" s="88"/>
      <c r="AP115" s="88"/>
      <c r="AQ115" s="88"/>
      <c r="AR115" s="128">
        <v>6</v>
      </c>
      <c r="AS115" s="17"/>
      <c r="AT115" s="17"/>
      <c r="AU115" s="17"/>
      <c r="AV115" s="17"/>
      <c r="AW115" s="17"/>
      <c r="AX115" s="17"/>
      <c r="AY115" s="17"/>
      <c r="AZ115" s="17"/>
      <c r="BA115" s="136"/>
      <c r="BB115" s="136"/>
      <c r="BC115" s="136"/>
      <c r="BD115" s="136"/>
      <c r="BE115" s="356"/>
      <c r="BF115" s="356"/>
      <c r="BG115" s="356"/>
      <c r="BH115" s="356"/>
      <c r="BI115" s="356"/>
      <c r="BJ115" s="356"/>
      <c r="BK115" s="356"/>
      <c r="BL115" s="19"/>
      <c r="BM115" s="12">
        <f t="shared" si="18"/>
        <v>0</v>
      </c>
      <c r="BN115" s="37">
        <f t="shared" si="10"/>
        <v>12</v>
      </c>
      <c r="BO115" s="38">
        <f t="shared" si="11"/>
        <v>0.016666666666666666</v>
      </c>
      <c r="BP115" s="120">
        <f t="shared" si="12"/>
        <v>0</v>
      </c>
      <c r="BQ115" s="121">
        <f t="shared" si="13"/>
        <v>0</v>
      </c>
      <c r="BR115" s="108">
        <f t="shared" si="14"/>
        <v>0</v>
      </c>
      <c r="BS115" s="82">
        <f t="shared" si="15"/>
        <v>0</v>
      </c>
      <c r="BT115" s="136">
        <f t="shared" si="16"/>
        <v>0</v>
      </c>
      <c r="BU115" s="136">
        <f t="shared" si="17"/>
        <v>0</v>
      </c>
      <c r="BV115" s="109"/>
      <c r="BW115" s="110"/>
    </row>
    <row r="116" spans="1:75" s="1" customFormat="1" ht="29.25" customHeight="1">
      <c r="A116" s="23"/>
      <c r="B116" s="169" t="s">
        <v>149</v>
      </c>
      <c r="C116" s="83"/>
      <c r="D116" s="165"/>
      <c r="E116" s="166"/>
      <c r="F116" s="84">
        <v>168</v>
      </c>
      <c r="G116" s="84"/>
      <c r="H116" s="84"/>
      <c r="I116" s="84"/>
      <c r="J116" s="84"/>
      <c r="K116" s="83"/>
      <c r="L116" s="88"/>
      <c r="M116" s="83"/>
      <c r="N116" s="84"/>
      <c r="O116" s="143"/>
      <c r="P116" s="84"/>
      <c r="Q116" s="84"/>
      <c r="R116" s="143"/>
      <c r="S116" s="85"/>
      <c r="T116" s="84">
        <v>168</v>
      </c>
      <c r="U116" s="143">
        <v>168</v>
      </c>
      <c r="V116" s="86"/>
      <c r="W116" s="86"/>
      <c r="X116" s="88"/>
      <c r="Y116" s="88"/>
      <c r="Z116" s="88"/>
      <c r="AA116" s="88"/>
      <c r="AB116" s="88"/>
      <c r="AC116" s="88"/>
      <c r="AD116" s="88"/>
      <c r="AE116" s="160"/>
      <c r="AF116" s="88"/>
      <c r="AG116" s="160"/>
      <c r="AH116" s="128"/>
      <c r="AI116" s="86"/>
      <c r="AJ116" s="86"/>
      <c r="AK116" s="88"/>
      <c r="AL116" s="88"/>
      <c r="AM116" s="88"/>
      <c r="AN116" s="160"/>
      <c r="AO116" s="88"/>
      <c r="AP116" s="88"/>
      <c r="AQ116" s="88"/>
      <c r="AR116" s="128"/>
      <c r="AS116" s="17"/>
      <c r="AT116" s="17"/>
      <c r="AU116" s="17"/>
      <c r="AV116" s="17"/>
      <c r="AW116" s="17"/>
      <c r="AX116" s="17"/>
      <c r="AY116" s="17"/>
      <c r="AZ116" s="17"/>
      <c r="BA116" s="136"/>
      <c r="BB116" s="136"/>
      <c r="BC116" s="136"/>
      <c r="BD116" s="136"/>
      <c r="BE116" s="356"/>
      <c r="BF116" s="356"/>
      <c r="BG116" s="356"/>
      <c r="BH116" s="356"/>
      <c r="BI116" s="356"/>
      <c r="BJ116" s="356"/>
      <c r="BK116" s="356"/>
      <c r="BL116" s="19"/>
      <c r="BM116" s="12">
        <f t="shared" si="18"/>
        <v>0</v>
      </c>
      <c r="BN116" s="37">
        <f t="shared" si="10"/>
        <v>336</v>
      </c>
      <c r="BO116" s="38">
        <f t="shared" si="11"/>
        <v>0.4666666666666667</v>
      </c>
      <c r="BP116" s="120">
        <f t="shared" si="12"/>
        <v>168</v>
      </c>
      <c r="BQ116" s="121">
        <f t="shared" si="13"/>
        <v>0.23333333333333334</v>
      </c>
      <c r="BR116" s="108">
        <f t="shared" si="14"/>
        <v>0</v>
      </c>
      <c r="BS116" s="82">
        <f t="shared" si="15"/>
        <v>0</v>
      </c>
      <c r="BT116" s="136">
        <f t="shared" si="16"/>
        <v>0</v>
      </c>
      <c r="BU116" s="136">
        <f t="shared" si="17"/>
        <v>0</v>
      </c>
      <c r="BV116" s="109"/>
      <c r="BW116" s="110"/>
    </row>
    <row r="117" spans="1:75" s="1" customFormat="1" ht="14.25" customHeight="1">
      <c r="A117" s="23"/>
      <c r="B117" s="168" t="s">
        <v>1</v>
      </c>
      <c r="C117" s="83"/>
      <c r="D117" s="165"/>
      <c r="E117" s="166"/>
      <c r="F117" s="84">
        <v>2</v>
      </c>
      <c r="G117" s="84"/>
      <c r="H117" s="84"/>
      <c r="I117" s="84"/>
      <c r="J117" s="84"/>
      <c r="K117" s="83"/>
      <c r="L117" s="88"/>
      <c r="M117" s="83"/>
      <c r="N117" s="84"/>
      <c r="O117" s="143"/>
      <c r="P117" s="84"/>
      <c r="Q117" s="84"/>
      <c r="R117" s="143"/>
      <c r="S117" s="85"/>
      <c r="T117" s="84">
        <v>2</v>
      </c>
      <c r="U117" s="143">
        <v>2</v>
      </c>
      <c r="V117" s="86"/>
      <c r="W117" s="86"/>
      <c r="X117" s="88"/>
      <c r="Y117" s="88"/>
      <c r="Z117" s="88"/>
      <c r="AA117" s="88"/>
      <c r="AB117" s="88"/>
      <c r="AC117" s="88"/>
      <c r="AD117" s="88"/>
      <c r="AE117" s="160"/>
      <c r="AF117" s="88"/>
      <c r="AG117" s="160"/>
      <c r="AH117" s="128"/>
      <c r="AI117" s="86"/>
      <c r="AJ117" s="86"/>
      <c r="AK117" s="88"/>
      <c r="AL117" s="88"/>
      <c r="AM117" s="88"/>
      <c r="AN117" s="160"/>
      <c r="AO117" s="88"/>
      <c r="AP117" s="88"/>
      <c r="AQ117" s="88"/>
      <c r="AR117" s="128"/>
      <c r="AS117" s="17"/>
      <c r="AT117" s="17"/>
      <c r="AU117" s="17"/>
      <c r="AV117" s="17"/>
      <c r="AW117" s="17"/>
      <c r="AX117" s="17"/>
      <c r="AY117" s="17"/>
      <c r="AZ117" s="17"/>
      <c r="BA117" s="136"/>
      <c r="BB117" s="136"/>
      <c r="BC117" s="136"/>
      <c r="BD117" s="136"/>
      <c r="BE117" s="356"/>
      <c r="BF117" s="356"/>
      <c r="BG117" s="356"/>
      <c r="BH117" s="356"/>
      <c r="BI117" s="356"/>
      <c r="BJ117" s="356"/>
      <c r="BK117" s="356"/>
      <c r="BL117" s="19"/>
      <c r="BM117" s="12">
        <f t="shared" si="18"/>
        <v>0</v>
      </c>
      <c r="BN117" s="37">
        <f t="shared" si="10"/>
        <v>4</v>
      </c>
      <c r="BO117" s="38">
        <f t="shared" si="11"/>
        <v>0.005555555555555556</v>
      </c>
      <c r="BP117" s="120">
        <f t="shared" si="12"/>
        <v>2</v>
      </c>
      <c r="BQ117" s="121">
        <f t="shared" si="13"/>
        <v>0.002777777777777778</v>
      </c>
      <c r="BR117" s="108">
        <f t="shared" si="14"/>
        <v>0</v>
      </c>
      <c r="BS117" s="82">
        <f t="shared" si="15"/>
        <v>0</v>
      </c>
      <c r="BT117" s="136">
        <f t="shared" si="16"/>
        <v>0</v>
      </c>
      <c r="BU117" s="136">
        <f t="shared" si="17"/>
        <v>0</v>
      </c>
      <c r="BV117" s="109"/>
      <c r="BW117" s="110"/>
    </row>
    <row r="118" spans="1:75" s="1" customFormat="1" ht="14.25" customHeight="1">
      <c r="A118" s="23"/>
      <c r="B118" s="167" t="s">
        <v>0</v>
      </c>
      <c r="C118" s="83"/>
      <c r="D118" s="165"/>
      <c r="E118" s="166"/>
      <c r="F118" s="84">
        <v>6</v>
      </c>
      <c r="G118" s="84"/>
      <c r="H118" s="84"/>
      <c r="I118" s="84"/>
      <c r="J118" s="84"/>
      <c r="K118" s="83"/>
      <c r="L118" s="88"/>
      <c r="M118" s="83"/>
      <c r="N118" s="84"/>
      <c r="O118" s="143"/>
      <c r="P118" s="84"/>
      <c r="Q118" s="84"/>
      <c r="R118" s="143"/>
      <c r="S118" s="85"/>
      <c r="T118" s="84">
        <v>6</v>
      </c>
      <c r="U118" s="143">
        <v>6</v>
      </c>
      <c r="V118" s="86"/>
      <c r="W118" s="86"/>
      <c r="X118" s="88"/>
      <c r="Y118" s="88"/>
      <c r="Z118" s="88"/>
      <c r="AA118" s="88"/>
      <c r="AB118" s="88"/>
      <c r="AC118" s="88"/>
      <c r="AD118" s="88"/>
      <c r="AE118" s="160"/>
      <c r="AF118" s="88"/>
      <c r="AG118" s="160"/>
      <c r="AH118" s="128"/>
      <c r="AI118" s="86"/>
      <c r="AJ118" s="86"/>
      <c r="AK118" s="88"/>
      <c r="AL118" s="88"/>
      <c r="AM118" s="88"/>
      <c r="AN118" s="160"/>
      <c r="AO118" s="88"/>
      <c r="AP118" s="88"/>
      <c r="AQ118" s="88"/>
      <c r="AR118" s="128"/>
      <c r="AS118" s="17"/>
      <c r="AT118" s="17"/>
      <c r="AU118" s="17"/>
      <c r="AV118" s="17"/>
      <c r="AW118" s="17"/>
      <c r="AX118" s="17"/>
      <c r="AY118" s="17"/>
      <c r="AZ118" s="17"/>
      <c r="BA118" s="136"/>
      <c r="BB118" s="136"/>
      <c r="BC118" s="136"/>
      <c r="BD118" s="136"/>
      <c r="BE118" s="356"/>
      <c r="BF118" s="356"/>
      <c r="BG118" s="356"/>
      <c r="BH118" s="356"/>
      <c r="BI118" s="356"/>
      <c r="BJ118" s="356"/>
      <c r="BK118" s="356"/>
      <c r="BL118" s="19"/>
      <c r="BM118" s="12">
        <f t="shared" si="18"/>
        <v>0</v>
      </c>
      <c r="BN118" s="37">
        <f t="shared" si="10"/>
        <v>12</v>
      </c>
      <c r="BO118" s="38">
        <f t="shared" si="11"/>
        <v>0.016666666666666666</v>
      </c>
      <c r="BP118" s="120">
        <f t="shared" si="12"/>
        <v>6</v>
      </c>
      <c r="BQ118" s="121">
        <f t="shared" si="13"/>
        <v>0.008333333333333333</v>
      </c>
      <c r="BR118" s="108">
        <f t="shared" si="14"/>
        <v>0</v>
      </c>
      <c r="BS118" s="82">
        <f t="shared" si="15"/>
        <v>0</v>
      </c>
      <c r="BT118" s="136">
        <f t="shared" si="16"/>
        <v>0</v>
      </c>
      <c r="BU118" s="136">
        <f t="shared" si="17"/>
        <v>0</v>
      </c>
      <c r="BV118" s="109"/>
      <c r="BW118" s="110"/>
    </row>
    <row r="119" spans="1:75" s="1" customFormat="1" ht="14.25" customHeight="1">
      <c r="A119" s="23"/>
      <c r="B119" s="167" t="s">
        <v>155</v>
      </c>
      <c r="C119" s="83"/>
      <c r="D119" s="165"/>
      <c r="E119" s="166"/>
      <c r="F119" s="84">
        <v>6</v>
      </c>
      <c r="G119" s="84"/>
      <c r="H119" s="84"/>
      <c r="I119" s="84"/>
      <c r="J119" s="84"/>
      <c r="K119" s="83"/>
      <c r="L119" s="88"/>
      <c r="M119" s="83"/>
      <c r="N119" s="84"/>
      <c r="O119" s="143"/>
      <c r="P119" s="84"/>
      <c r="Q119" s="84"/>
      <c r="R119" s="143"/>
      <c r="S119" s="85"/>
      <c r="T119" s="84">
        <v>6</v>
      </c>
      <c r="U119" s="143">
        <v>6</v>
      </c>
      <c r="V119" s="86"/>
      <c r="W119" s="86"/>
      <c r="X119" s="88"/>
      <c r="Y119" s="88"/>
      <c r="Z119" s="88"/>
      <c r="AA119" s="88"/>
      <c r="AB119" s="88"/>
      <c r="AC119" s="88"/>
      <c r="AD119" s="88"/>
      <c r="AE119" s="160"/>
      <c r="AF119" s="88"/>
      <c r="AG119" s="160"/>
      <c r="AH119" s="128"/>
      <c r="AI119" s="86"/>
      <c r="AJ119" s="86"/>
      <c r="AK119" s="88"/>
      <c r="AL119" s="88"/>
      <c r="AM119" s="88"/>
      <c r="AN119" s="160"/>
      <c r="AO119" s="88"/>
      <c r="AP119" s="88"/>
      <c r="AQ119" s="88"/>
      <c r="AR119" s="128"/>
      <c r="AS119" s="17"/>
      <c r="AT119" s="17"/>
      <c r="AU119" s="17"/>
      <c r="AV119" s="17"/>
      <c r="AW119" s="17"/>
      <c r="AX119" s="17"/>
      <c r="AY119" s="17"/>
      <c r="AZ119" s="17"/>
      <c r="BA119" s="136"/>
      <c r="BB119" s="136"/>
      <c r="BC119" s="136"/>
      <c r="BD119" s="136"/>
      <c r="BE119" s="356"/>
      <c r="BF119" s="356"/>
      <c r="BG119" s="356"/>
      <c r="BH119" s="356"/>
      <c r="BI119" s="356"/>
      <c r="BJ119" s="356"/>
      <c r="BK119" s="356"/>
      <c r="BL119" s="19"/>
      <c r="BM119" s="12">
        <f t="shared" si="18"/>
        <v>0</v>
      </c>
      <c r="BN119" s="37">
        <f t="shared" si="10"/>
        <v>12</v>
      </c>
      <c r="BO119" s="38">
        <f t="shared" si="11"/>
        <v>0.016666666666666666</v>
      </c>
      <c r="BP119" s="120">
        <f t="shared" si="12"/>
        <v>6</v>
      </c>
      <c r="BQ119" s="121">
        <f t="shared" si="13"/>
        <v>0.008333333333333333</v>
      </c>
      <c r="BR119" s="108">
        <f t="shared" si="14"/>
        <v>0</v>
      </c>
      <c r="BS119" s="82">
        <f t="shared" si="15"/>
        <v>0</v>
      </c>
      <c r="BT119" s="136">
        <f t="shared" si="16"/>
        <v>0</v>
      </c>
      <c r="BU119" s="136">
        <f t="shared" si="17"/>
        <v>0</v>
      </c>
      <c r="BV119" s="109"/>
      <c r="BW119" s="110"/>
    </row>
    <row r="120" spans="1:75" s="1" customFormat="1" ht="14.25" customHeight="1">
      <c r="A120" s="23" t="s">
        <v>255</v>
      </c>
      <c r="B120" s="167"/>
      <c r="C120" s="83"/>
      <c r="D120" s="165"/>
      <c r="E120" s="166"/>
      <c r="F120" s="84"/>
      <c r="G120" s="84"/>
      <c r="H120" s="84"/>
      <c r="I120" s="84"/>
      <c r="J120" s="84"/>
      <c r="K120" s="83"/>
      <c r="L120" s="88"/>
      <c r="M120" s="83"/>
      <c r="N120" s="84"/>
      <c r="O120" s="143"/>
      <c r="P120" s="84"/>
      <c r="Q120" s="84"/>
      <c r="R120" s="143"/>
      <c r="S120" s="85"/>
      <c r="T120" s="84"/>
      <c r="U120" s="143"/>
      <c r="V120" s="86"/>
      <c r="W120" s="86"/>
      <c r="X120" s="88"/>
      <c r="Y120" s="88"/>
      <c r="Z120" s="88"/>
      <c r="AA120" s="88"/>
      <c r="AB120" s="88"/>
      <c r="AC120" s="88"/>
      <c r="AD120" s="88"/>
      <c r="AE120" s="160"/>
      <c r="AF120" s="88"/>
      <c r="AG120" s="160"/>
      <c r="AH120" s="128"/>
      <c r="AI120" s="86"/>
      <c r="AJ120" s="86"/>
      <c r="AK120" s="88"/>
      <c r="AL120" s="88"/>
      <c r="AM120" s="88"/>
      <c r="AN120" s="160"/>
      <c r="AO120" s="88"/>
      <c r="AP120" s="88"/>
      <c r="AQ120" s="88"/>
      <c r="AR120" s="128"/>
      <c r="AS120" s="17"/>
      <c r="AT120" s="17"/>
      <c r="AU120" s="17"/>
      <c r="AV120" s="17"/>
      <c r="AW120" s="17"/>
      <c r="AX120" s="17"/>
      <c r="AY120" s="17"/>
      <c r="AZ120" s="17"/>
      <c r="BA120" s="136"/>
      <c r="BB120" s="136"/>
      <c r="BC120" s="136"/>
      <c r="BD120" s="136"/>
      <c r="BE120" s="356"/>
      <c r="BF120" s="356"/>
      <c r="BG120" s="356"/>
      <c r="BH120" s="356"/>
      <c r="BI120" s="356"/>
      <c r="BJ120" s="356"/>
      <c r="BK120" s="356"/>
      <c r="BL120" s="19">
        <f>BR120</f>
        <v>352</v>
      </c>
      <c r="BM120" s="12">
        <f t="shared" si="18"/>
        <v>0.4888888888888889</v>
      </c>
      <c r="BN120" s="37">
        <f t="shared" si="10"/>
        <v>0</v>
      </c>
      <c r="BO120" s="38">
        <f t="shared" si="11"/>
        <v>0</v>
      </c>
      <c r="BP120" s="120">
        <f t="shared" si="12"/>
        <v>0</v>
      </c>
      <c r="BQ120" s="121">
        <f t="shared" si="13"/>
        <v>0</v>
      </c>
      <c r="BR120" s="108">
        <f>SUM(BR121:BR125)</f>
        <v>352</v>
      </c>
      <c r="BS120" s="82">
        <f t="shared" si="15"/>
        <v>0.4888888888888889</v>
      </c>
      <c r="BT120" s="136">
        <f t="shared" si="16"/>
        <v>0</v>
      </c>
      <c r="BU120" s="136">
        <f t="shared" si="17"/>
        <v>0</v>
      </c>
      <c r="BV120" s="109"/>
      <c r="BW120" s="110"/>
    </row>
    <row r="121" spans="1:75" s="1" customFormat="1" ht="28.5" customHeight="1">
      <c r="A121" s="456"/>
      <c r="B121" s="167" t="s">
        <v>256</v>
      </c>
      <c r="C121" s="83"/>
      <c r="D121" s="165"/>
      <c r="E121" s="166"/>
      <c r="F121" s="84"/>
      <c r="G121" s="84"/>
      <c r="H121" s="84"/>
      <c r="I121" s="84"/>
      <c r="J121" s="84"/>
      <c r="K121" s="83"/>
      <c r="L121" s="88"/>
      <c r="M121" s="83"/>
      <c r="N121" s="84"/>
      <c r="O121" s="143"/>
      <c r="P121" s="84"/>
      <c r="Q121" s="84"/>
      <c r="R121" s="143"/>
      <c r="S121" s="85"/>
      <c r="T121" s="84"/>
      <c r="U121" s="143"/>
      <c r="V121" s="86"/>
      <c r="W121" s="86"/>
      <c r="X121" s="88"/>
      <c r="Y121" s="88"/>
      <c r="Z121" s="88"/>
      <c r="AA121" s="88"/>
      <c r="AB121" s="88"/>
      <c r="AC121" s="88"/>
      <c r="AD121" s="88"/>
      <c r="AE121" s="160"/>
      <c r="AF121" s="88"/>
      <c r="AG121" s="160"/>
      <c r="AH121" s="128"/>
      <c r="AI121" s="86"/>
      <c r="AJ121" s="86"/>
      <c r="AK121" s="88"/>
      <c r="AL121" s="88"/>
      <c r="AM121" s="88"/>
      <c r="AN121" s="160"/>
      <c r="AO121" s="88"/>
      <c r="AP121" s="88"/>
      <c r="AQ121" s="88"/>
      <c r="AR121" s="128"/>
      <c r="AS121" s="17"/>
      <c r="AT121" s="17"/>
      <c r="AU121" s="17"/>
      <c r="AV121" s="17"/>
      <c r="AW121" s="17"/>
      <c r="AX121" s="17"/>
      <c r="AY121" s="17">
        <v>100</v>
      </c>
      <c r="AZ121" s="17">
        <v>100</v>
      </c>
      <c r="BA121" s="136"/>
      <c r="BB121" s="136"/>
      <c r="BC121" s="136"/>
      <c r="BD121" s="136"/>
      <c r="BE121" s="356"/>
      <c r="BF121" s="356"/>
      <c r="BG121" s="356"/>
      <c r="BH121" s="356"/>
      <c r="BI121" s="356"/>
      <c r="BJ121" s="356"/>
      <c r="BK121" s="356"/>
      <c r="BL121" s="19"/>
      <c r="BM121" s="12">
        <f t="shared" si="18"/>
        <v>0</v>
      </c>
      <c r="BN121" s="37">
        <f t="shared" si="10"/>
        <v>0</v>
      </c>
      <c r="BO121" s="38">
        <f t="shared" si="11"/>
        <v>0</v>
      </c>
      <c r="BP121" s="120">
        <f t="shared" si="12"/>
        <v>0</v>
      </c>
      <c r="BQ121" s="121">
        <f t="shared" si="13"/>
        <v>0</v>
      </c>
      <c r="BR121" s="108">
        <f t="shared" si="14"/>
        <v>200</v>
      </c>
      <c r="BS121" s="82">
        <f t="shared" si="15"/>
        <v>0.2777777777777778</v>
      </c>
      <c r="BT121" s="136">
        <f t="shared" si="16"/>
        <v>0</v>
      </c>
      <c r="BU121" s="136">
        <f t="shared" si="17"/>
        <v>0</v>
      </c>
      <c r="BV121" s="109"/>
      <c r="BW121" s="110"/>
    </row>
    <row r="122" spans="1:75" s="1" customFormat="1" ht="14.25" customHeight="1">
      <c r="A122" s="23"/>
      <c r="B122" s="168" t="s">
        <v>1</v>
      </c>
      <c r="C122" s="83"/>
      <c r="D122" s="165"/>
      <c r="E122" s="166"/>
      <c r="F122" s="84"/>
      <c r="G122" s="84"/>
      <c r="H122" s="84"/>
      <c r="I122" s="84"/>
      <c r="J122" s="84"/>
      <c r="K122" s="83"/>
      <c r="L122" s="88"/>
      <c r="M122" s="83"/>
      <c r="N122" s="84"/>
      <c r="O122" s="143"/>
      <c r="P122" s="84"/>
      <c r="Q122" s="84"/>
      <c r="R122" s="143"/>
      <c r="S122" s="85"/>
      <c r="T122" s="84"/>
      <c r="U122" s="143"/>
      <c r="V122" s="86"/>
      <c r="W122" s="86"/>
      <c r="X122" s="88"/>
      <c r="Y122" s="88"/>
      <c r="Z122" s="88"/>
      <c r="AA122" s="88"/>
      <c r="AB122" s="88"/>
      <c r="AC122" s="88"/>
      <c r="AD122" s="88"/>
      <c r="AE122" s="160"/>
      <c r="AF122" s="88"/>
      <c r="AG122" s="160"/>
      <c r="AH122" s="128"/>
      <c r="AI122" s="86"/>
      <c r="AJ122" s="86"/>
      <c r="AK122" s="88"/>
      <c r="AL122" s="88"/>
      <c r="AM122" s="88"/>
      <c r="AN122" s="160"/>
      <c r="AO122" s="88"/>
      <c r="AP122" s="88"/>
      <c r="AQ122" s="88"/>
      <c r="AR122" s="128"/>
      <c r="AS122" s="17"/>
      <c r="AT122" s="17"/>
      <c r="AU122" s="17"/>
      <c r="AV122" s="17"/>
      <c r="AW122" s="17"/>
      <c r="AX122" s="17"/>
      <c r="AY122" s="17">
        <v>2</v>
      </c>
      <c r="AZ122" s="17">
        <v>2</v>
      </c>
      <c r="BA122" s="136"/>
      <c r="BB122" s="136"/>
      <c r="BC122" s="136"/>
      <c r="BD122" s="136"/>
      <c r="BE122" s="356"/>
      <c r="BF122" s="356"/>
      <c r="BG122" s="356"/>
      <c r="BH122" s="356"/>
      <c r="BI122" s="356"/>
      <c r="BJ122" s="356"/>
      <c r="BK122" s="356"/>
      <c r="BL122" s="19"/>
      <c r="BM122" s="12">
        <f t="shared" si="18"/>
        <v>0</v>
      </c>
      <c r="BN122" s="37">
        <f t="shared" si="10"/>
        <v>0</v>
      </c>
      <c r="BO122" s="38">
        <f t="shared" si="11"/>
        <v>0</v>
      </c>
      <c r="BP122" s="120">
        <f t="shared" si="12"/>
        <v>0</v>
      </c>
      <c r="BQ122" s="121">
        <f t="shared" si="13"/>
        <v>0</v>
      </c>
      <c r="BR122" s="108">
        <f t="shared" si="14"/>
        <v>4</v>
      </c>
      <c r="BS122" s="82">
        <f t="shared" si="15"/>
        <v>0.005555555555555556</v>
      </c>
      <c r="BT122" s="136">
        <f t="shared" si="16"/>
        <v>0</v>
      </c>
      <c r="BU122" s="136">
        <f t="shared" si="17"/>
        <v>0</v>
      </c>
      <c r="BV122" s="109"/>
      <c r="BW122" s="110"/>
    </row>
    <row r="123" spans="1:75" s="1" customFormat="1" ht="14.25" customHeight="1">
      <c r="A123" s="23"/>
      <c r="B123" s="167" t="s">
        <v>0</v>
      </c>
      <c r="C123" s="83"/>
      <c r="D123" s="165"/>
      <c r="E123" s="166"/>
      <c r="F123" s="84"/>
      <c r="G123" s="84"/>
      <c r="H123" s="84"/>
      <c r="I123" s="84"/>
      <c r="J123" s="84"/>
      <c r="K123" s="83"/>
      <c r="L123" s="88"/>
      <c r="M123" s="83"/>
      <c r="N123" s="84"/>
      <c r="O123" s="143"/>
      <c r="P123" s="84"/>
      <c r="Q123" s="84"/>
      <c r="R123" s="143"/>
      <c r="S123" s="85"/>
      <c r="T123" s="84"/>
      <c r="U123" s="143"/>
      <c r="V123" s="86"/>
      <c r="W123" s="86"/>
      <c r="X123" s="88"/>
      <c r="Y123" s="88"/>
      <c r="Z123" s="88"/>
      <c r="AA123" s="88"/>
      <c r="AB123" s="88"/>
      <c r="AC123" s="88"/>
      <c r="AD123" s="88"/>
      <c r="AE123" s="160"/>
      <c r="AF123" s="88"/>
      <c r="AG123" s="160"/>
      <c r="AH123" s="128"/>
      <c r="AI123" s="86"/>
      <c r="AJ123" s="86"/>
      <c r="AK123" s="88"/>
      <c r="AL123" s="88"/>
      <c r="AM123" s="88"/>
      <c r="AN123" s="160"/>
      <c r="AO123" s="88"/>
      <c r="AP123" s="88"/>
      <c r="AQ123" s="88"/>
      <c r="AR123" s="128"/>
      <c r="AS123" s="17"/>
      <c r="AT123" s="17"/>
      <c r="AU123" s="17"/>
      <c r="AV123" s="17"/>
      <c r="AW123" s="17"/>
      <c r="AX123" s="17"/>
      <c r="AY123" s="17">
        <v>6</v>
      </c>
      <c r="AZ123" s="17">
        <v>6</v>
      </c>
      <c r="BA123" s="136"/>
      <c r="BB123" s="136"/>
      <c r="BC123" s="136"/>
      <c r="BD123" s="136"/>
      <c r="BE123" s="356"/>
      <c r="BF123" s="356"/>
      <c r="BG123" s="356"/>
      <c r="BH123" s="356"/>
      <c r="BI123" s="356"/>
      <c r="BJ123" s="356"/>
      <c r="BK123" s="356"/>
      <c r="BL123" s="19"/>
      <c r="BM123" s="12">
        <f t="shared" si="18"/>
        <v>0</v>
      </c>
      <c r="BN123" s="37">
        <f t="shared" si="10"/>
        <v>0</v>
      </c>
      <c r="BO123" s="38">
        <f t="shared" si="11"/>
        <v>0</v>
      </c>
      <c r="BP123" s="120">
        <f t="shared" si="12"/>
        <v>0</v>
      </c>
      <c r="BQ123" s="121">
        <f t="shared" si="13"/>
        <v>0</v>
      </c>
      <c r="BR123" s="108">
        <f t="shared" si="14"/>
        <v>12</v>
      </c>
      <c r="BS123" s="82">
        <f t="shared" si="15"/>
        <v>0.016666666666666666</v>
      </c>
      <c r="BT123" s="136">
        <f t="shared" si="16"/>
        <v>0</v>
      </c>
      <c r="BU123" s="136">
        <f t="shared" si="17"/>
        <v>0</v>
      </c>
      <c r="BV123" s="109"/>
      <c r="BW123" s="110"/>
    </row>
    <row r="124" spans="1:75" s="1" customFormat="1" ht="27" customHeight="1">
      <c r="A124" s="23"/>
      <c r="B124" s="169" t="s">
        <v>257</v>
      </c>
      <c r="C124" s="83"/>
      <c r="D124" s="165"/>
      <c r="E124" s="166"/>
      <c r="F124" s="84"/>
      <c r="G124" s="84"/>
      <c r="H124" s="84"/>
      <c r="I124" s="84"/>
      <c r="J124" s="84"/>
      <c r="K124" s="83"/>
      <c r="L124" s="88"/>
      <c r="M124" s="83"/>
      <c r="N124" s="84"/>
      <c r="O124" s="143"/>
      <c r="P124" s="84"/>
      <c r="Q124" s="84"/>
      <c r="R124" s="143"/>
      <c r="S124" s="85"/>
      <c r="T124" s="84"/>
      <c r="U124" s="143"/>
      <c r="V124" s="86"/>
      <c r="W124" s="86"/>
      <c r="X124" s="88"/>
      <c r="Y124" s="88"/>
      <c r="Z124" s="88"/>
      <c r="AA124" s="88"/>
      <c r="AB124" s="88"/>
      <c r="AC124" s="88"/>
      <c r="AD124" s="88"/>
      <c r="AE124" s="160"/>
      <c r="AF124" s="88"/>
      <c r="AG124" s="160"/>
      <c r="AH124" s="128"/>
      <c r="AI124" s="86"/>
      <c r="AJ124" s="86"/>
      <c r="AK124" s="88"/>
      <c r="AL124" s="88"/>
      <c r="AM124" s="88"/>
      <c r="AN124" s="160"/>
      <c r="AO124" s="88"/>
      <c r="AP124" s="88"/>
      <c r="AQ124" s="88"/>
      <c r="AR124" s="128"/>
      <c r="AS124" s="17"/>
      <c r="AT124" s="17"/>
      <c r="AU124" s="17"/>
      <c r="AV124" s="17"/>
      <c r="AW124" s="17"/>
      <c r="AX124" s="17"/>
      <c r="AY124" s="17">
        <v>62</v>
      </c>
      <c r="AZ124" s="17">
        <v>62</v>
      </c>
      <c r="BA124" s="136"/>
      <c r="BB124" s="136"/>
      <c r="BC124" s="136"/>
      <c r="BD124" s="136"/>
      <c r="BE124" s="356"/>
      <c r="BF124" s="356"/>
      <c r="BG124" s="356"/>
      <c r="BH124" s="356"/>
      <c r="BI124" s="356"/>
      <c r="BJ124" s="356"/>
      <c r="BK124" s="356"/>
      <c r="BL124" s="19"/>
      <c r="BM124" s="12">
        <f t="shared" si="18"/>
        <v>0</v>
      </c>
      <c r="BN124" s="37">
        <f t="shared" si="10"/>
        <v>0</v>
      </c>
      <c r="BO124" s="38">
        <f t="shared" si="11"/>
        <v>0</v>
      </c>
      <c r="BP124" s="120">
        <f t="shared" si="12"/>
        <v>0</v>
      </c>
      <c r="BQ124" s="121">
        <f t="shared" si="13"/>
        <v>0</v>
      </c>
      <c r="BR124" s="108">
        <f t="shared" si="14"/>
        <v>124</v>
      </c>
      <c r="BS124" s="82">
        <f t="shared" si="15"/>
        <v>0.17222222222222222</v>
      </c>
      <c r="BT124" s="136">
        <f t="shared" si="16"/>
        <v>0</v>
      </c>
      <c r="BU124" s="136">
        <f t="shared" si="17"/>
        <v>0</v>
      </c>
      <c r="BV124" s="109"/>
      <c r="BW124" s="110"/>
    </row>
    <row r="125" spans="1:75" s="1" customFormat="1" ht="18" customHeight="1">
      <c r="A125" s="23"/>
      <c r="B125" s="169" t="s">
        <v>155</v>
      </c>
      <c r="C125" s="83"/>
      <c r="D125" s="165"/>
      <c r="E125" s="166"/>
      <c r="F125" s="84"/>
      <c r="G125" s="84"/>
      <c r="H125" s="84"/>
      <c r="I125" s="84"/>
      <c r="J125" s="84"/>
      <c r="K125" s="83"/>
      <c r="L125" s="88"/>
      <c r="M125" s="83"/>
      <c r="N125" s="84"/>
      <c r="O125" s="143"/>
      <c r="P125" s="84"/>
      <c r="Q125" s="84"/>
      <c r="R125" s="143"/>
      <c r="S125" s="85"/>
      <c r="T125" s="84"/>
      <c r="U125" s="143"/>
      <c r="V125" s="86"/>
      <c r="W125" s="86"/>
      <c r="X125" s="88"/>
      <c r="Y125" s="88"/>
      <c r="Z125" s="88"/>
      <c r="AA125" s="88"/>
      <c r="AB125" s="88"/>
      <c r="AC125" s="88"/>
      <c r="AD125" s="88"/>
      <c r="AE125" s="160"/>
      <c r="AF125" s="88"/>
      <c r="AG125" s="160"/>
      <c r="AH125" s="128"/>
      <c r="AI125" s="86"/>
      <c r="AJ125" s="86"/>
      <c r="AK125" s="88"/>
      <c r="AL125" s="88"/>
      <c r="AM125" s="88"/>
      <c r="AN125" s="160"/>
      <c r="AO125" s="88"/>
      <c r="AP125" s="88"/>
      <c r="AQ125" s="88"/>
      <c r="AR125" s="128"/>
      <c r="AS125" s="17"/>
      <c r="AT125" s="17"/>
      <c r="AU125" s="17"/>
      <c r="AV125" s="17"/>
      <c r="AW125" s="17"/>
      <c r="AX125" s="17"/>
      <c r="AY125" s="17">
        <v>6</v>
      </c>
      <c r="AZ125" s="17">
        <v>6</v>
      </c>
      <c r="BA125" s="136"/>
      <c r="BB125" s="136"/>
      <c r="BC125" s="136"/>
      <c r="BD125" s="136"/>
      <c r="BE125" s="356"/>
      <c r="BF125" s="356"/>
      <c r="BG125" s="356"/>
      <c r="BH125" s="356"/>
      <c r="BI125" s="356"/>
      <c r="BJ125" s="356"/>
      <c r="BK125" s="356"/>
      <c r="BL125" s="19"/>
      <c r="BM125" s="12">
        <f t="shared" si="18"/>
        <v>0</v>
      </c>
      <c r="BN125" s="37">
        <f t="shared" si="10"/>
        <v>0</v>
      </c>
      <c r="BO125" s="38">
        <f t="shared" si="11"/>
        <v>0</v>
      </c>
      <c r="BP125" s="120">
        <f t="shared" si="12"/>
        <v>0</v>
      </c>
      <c r="BQ125" s="121">
        <f t="shared" si="13"/>
        <v>0</v>
      </c>
      <c r="BR125" s="108">
        <f t="shared" si="14"/>
        <v>12</v>
      </c>
      <c r="BS125" s="82">
        <f t="shared" si="15"/>
        <v>0.016666666666666666</v>
      </c>
      <c r="BT125" s="136">
        <f t="shared" si="16"/>
        <v>0</v>
      </c>
      <c r="BU125" s="136">
        <f t="shared" si="17"/>
        <v>0</v>
      </c>
      <c r="BV125" s="109"/>
      <c r="BW125" s="110"/>
    </row>
    <row r="126" spans="1:76" s="1" customFormat="1" ht="18" customHeight="1">
      <c r="A126" s="23" t="s">
        <v>98</v>
      </c>
      <c r="B126" s="169"/>
      <c r="C126" s="83"/>
      <c r="D126" s="165"/>
      <c r="E126" s="166"/>
      <c r="F126" s="84"/>
      <c r="G126" s="84"/>
      <c r="H126" s="84"/>
      <c r="I126" s="84"/>
      <c r="J126" s="84"/>
      <c r="K126" s="83"/>
      <c r="L126" s="88"/>
      <c r="M126" s="83"/>
      <c r="N126" s="84"/>
      <c r="O126" s="143"/>
      <c r="P126" s="84"/>
      <c r="Q126" s="84"/>
      <c r="R126" s="143"/>
      <c r="S126" s="85"/>
      <c r="T126" s="84"/>
      <c r="U126" s="143"/>
      <c r="V126" s="86"/>
      <c r="W126" s="86"/>
      <c r="X126" s="88"/>
      <c r="Y126" s="88"/>
      <c r="Z126" s="88"/>
      <c r="AA126" s="88"/>
      <c r="AB126" s="88"/>
      <c r="AC126" s="88"/>
      <c r="AD126" s="88"/>
      <c r="AE126" s="160"/>
      <c r="AF126" s="88"/>
      <c r="AG126" s="160"/>
      <c r="AH126" s="128"/>
      <c r="AI126" s="86"/>
      <c r="AJ126" s="86"/>
      <c r="AK126" s="88"/>
      <c r="AL126" s="88"/>
      <c r="AM126" s="88"/>
      <c r="AN126" s="160"/>
      <c r="AO126" s="88"/>
      <c r="AP126" s="88"/>
      <c r="AQ126" s="88"/>
      <c r="AR126" s="128"/>
      <c r="AS126" s="17"/>
      <c r="AT126" s="17"/>
      <c r="AU126" s="17"/>
      <c r="AV126" s="17"/>
      <c r="AW126" s="17"/>
      <c r="AX126" s="17"/>
      <c r="AY126" s="17"/>
      <c r="AZ126" s="17"/>
      <c r="BA126" s="136"/>
      <c r="BB126" s="136"/>
      <c r="BC126" s="136"/>
      <c r="BD126" s="136"/>
      <c r="BE126" s="356"/>
      <c r="BF126" s="356"/>
      <c r="BG126" s="356"/>
      <c r="BH126" s="356"/>
      <c r="BI126" s="356"/>
      <c r="BJ126" s="356"/>
      <c r="BK126" s="356"/>
      <c r="BL126" s="19">
        <f>BN126+BP126+BR126+BT126</f>
        <v>1438</v>
      </c>
      <c r="BM126" s="12">
        <f t="shared" si="18"/>
        <v>1.9972222222222222</v>
      </c>
      <c r="BN126" s="37">
        <f>SUM(BN127:BN155)</f>
        <v>494</v>
      </c>
      <c r="BO126" s="38">
        <f t="shared" si="11"/>
        <v>0.6861111111111111</v>
      </c>
      <c r="BP126" s="120">
        <f>SUM(BP127:BP155)</f>
        <v>154</v>
      </c>
      <c r="BQ126" s="121">
        <f t="shared" si="13"/>
        <v>0.21388888888888888</v>
      </c>
      <c r="BR126" s="108">
        <f>SUM(BR127:BR155)</f>
        <v>638</v>
      </c>
      <c r="BS126" s="82">
        <f t="shared" si="15"/>
        <v>0.8861111111111111</v>
      </c>
      <c r="BT126" s="136">
        <f>SUM(BT127:BT149)</f>
        <v>152</v>
      </c>
      <c r="BU126" s="136">
        <f t="shared" si="17"/>
        <v>0.2111111111111111</v>
      </c>
      <c r="BV126" s="109"/>
      <c r="BW126" s="110"/>
      <c r="BX126" s="4"/>
    </row>
    <row r="127" spans="1:75" s="1" customFormat="1" ht="39" customHeight="1">
      <c r="A127" s="456"/>
      <c r="B127" s="169" t="s">
        <v>266</v>
      </c>
      <c r="C127" s="83">
        <v>32</v>
      </c>
      <c r="D127" s="165"/>
      <c r="E127" s="166"/>
      <c r="F127" s="84"/>
      <c r="G127" s="84"/>
      <c r="H127" s="84"/>
      <c r="I127" s="84"/>
      <c r="J127" s="84"/>
      <c r="K127" s="83"/>
      <c r="L127" s="88"/>
      <c r="M127" s="83"/>
      <c r="N127" s="84"/>
      <c r="O127" s="143"/>
      <c r="P127" s="84"/>
      <c r="Q127" s="84"/>
      <c r="R127" s="143"/>
      <c r="S127" s="85"/>
      <c r="T127" s="84"/>
      <c r="U127" s="143"/>
      <c r="V127" s="86"/>
      <c r="W127" s="86"/>
      <c r="X127" s="88"/>
      <c r="Y127" s="88"/>
      <c r="Z127" s="88"/>
      <c r="AA127" s="88"/>
      <c r="AB127" s="88"/>
      <c r="AC127" s="88"/>
      <c r="AD127" s="88"/>
      <c r="AE127" s="160"/>
      <c r="AF127" s="88"/>
      <c r="AG127" s="160"/>
      <c r="AH127" s="128"/>
      <c r="AI127" s="86"/>
      <c r="AJ127" s="86"/>
      <c r="AK127" s="88"/>
      <c r="AL127" s="88"/>
      <c r="AM127" s="88"/>
      <c r="AN127" s="160"/>
      <c r="AO127" s="88"/>
      <c r="AP127" s="88"/>
      <c r="AQ127" s="88"/>
      <c r="AR127" s="128"/>
      <c r="AS127" s="17"/>
      <c r="AT127" s="17"/>
      <c r="AU127" s="17"/>
      <c r="AV127" s="17"/>
      <c r="AW127" s="17"/>
      <c r="AX127" s="17"/>
      <c r="AY127" s="17"/>
      <c r="AZ127" s="17"/>
      <c r="BA127" s="136"/>
      <c r="BB127" s="136"/>
      <c r="BC127" s="136"/>
      <c r="BD127" s="136"/>
      <c r="BE127" s="356"/>
      <c r="BF127" s="356"/>
      <c r="BG127" s="356"/>
      <c r="BH127" s="356"/>
      <c r="BI127" s="356"/>
      <c r="BJ127" s="356"/>
      <c r="BK127" s="356"/>
      <c r="BL127" s="19"/>
      <c r="BM127" s="12">
        <f t="shared" si="18"/>
        <v>0</v>
      </c>
      <c r="BN127" s="37">
        <f t="shared" si="10"/>
        <v>32</v>
      </c>
      <c r="BO127" s="38">
        <f t="shared" si="11"/>
        <v>0.044444444444444446</v>
      </c>
      <c r="BP127" s="120">
        <f t="shared" si="12"/>
        <v>0</v>
      </c>
      <c r="BQ127" s="121">
        <f t="shared" si="13"/>
        <v>0</v>
      </c>
      <c r="BR127" s="108">
        <f t="shared" si="14"/>
        <v>0</v>
      </c>
      <c r="BS127" s="82">
        <f t="shared" si="15"/>
        <v>0</v>
      </c>
      <c r="BT127" s="136">
        <f t="shared" si="16"/>
        <v>0</v>
      </c>
      <c r="BU127" s="136">
        <f t="shared" si="17"/>
        <v>0</v>
      </c>
      <c r="BV127" s="109"/>
      <c r="BW127" s="110"/>
    </row>
    <row r="128" spans="1:75" s="1" customFormat="1" ht="14.25" customHeight="1">
      <c r="A128" s="23"/>
      <c r="B128" s="167" t="s">
        <v>276</v>
      </c>
      <c r="C128" s="83"/>
      <c r="D128" s="165"/>
      <c r="E128" s="166"/>
      <c r="F128" s="84"/>
      <c r="G128" s="84"/>
      <c r="H128" s="84"/>
      <c r="I128" s="84">
        <v>32</v>
      </c>
      <c r="J128" s="84">
        <v>32</v>
      </c>
      <c r="K128" s="83"/>
      <c r="L128" s="88"/>
      <c r="M128" s="83"/>
      <c r="N128" s="84"/>
      <c r="O128" s="143"/>
      <c r="P128" s="84"/>
      <c r="Q128" s="84"/>
      <c r="R128" s="143"/>
      <c r="S128" s="85"/>
      <c r="T128" s="84"/>
      <c r="U128" s="143"/>
      <c r="V128" s="86"/>
      <c r="W128" s="86"/>
      <c r="X128" s="88"/>
      <c r="Y128" s="88"/>
      <c r="Z128" s="88"/>
      <c r="AA128" s="88"/>
      <c r="AB128" s="88"/>
      <c r="AC128" s="88"/>
      <c r="AD128" s="88"/>
      <c r="AE128" s="160"/>
      <c r="AF128" s="88"/>
      <c r="AG128" s="160"/>
      <c r="AH128" s="128"/>
      <c r="AI128" s="86"/>
      <c r="AJ128" s="86"/>
      <c r="AK128" s="88"/>
      <c r="AL128" s="88"/>
      <c r="AM128" s="88"/>
      <c r="AN128" s="160"/>
      <c r="AO128" s="88"/>
      <c r="AP128" s="88"/>
      <c r="AQ128" s="88"/>
      <c r="AR128" s="128"/>
      <c r="AS128" s="17"/>
      <c r="AT128" s="17"/>
      <c r="AU128" s="17"/>
      <c r="AV128" s="17"/>
      <c r="AW128" s="17"/>
      <c r="AX128" s="17"/>
      <c r="AY128" s="17"/>
      <c r="AZ128" s="17"/>
      <c r="BA128" s="136"/>
      <c r="BB128" s="136"/>
      <c r="BC128" s="136"/>
      <c r="BD128" s="136"/>
      <c r="BE128" s="356"/>
      <c r="BF128" s="356"/>
      <c r="BG128" s="356"/>
      <c r="BH128" s="356"/>
      <c r="BI128" s="356"/>
      <c r="BJ128" s="356"/>
      <c r="BK128" s="356"/>
      <c r="BL128" s="19"/>
      <c r="BM128" s="12">
        <f t="shared" si="18"/>
        <v>0</v>
      </c>
      <c r="BN128" s="37">
        <f t="shared" si="10"/>
        <v>64</v>
      </c>
      <c r="BO128" s="38">
        <f t="shared" si="11"/>
        <v>0.08888888888888889</v>
      </c>
      <c r="BP128" s="120">
        <f t="shared" si="12"/>
        <v>0</v>
      </c>
      <c r="BQ128" s="121">
        <f t="shared" si="13"/>
        <v>0</v>
      </c>
      <c r="BR128" s="108">
        <f t="shared" si="14"/>
        <v>0</v>
      </c>
      <c r="BS128" s="82">
        <f t="shared" si="15"/>
        <v>0</v>
      </c>
      <c r="BT128" s="136">
        <f t="shared" si="16"/>
        <v>0</v>
      </c>
      <c r="BU128" s="136">
        <f t="shared" si="17"/>
        <v>0</v>
      </c>
      <c r="BV128" s="109"/>
      <c r="BW128" s="110"/>
    </row>
    <row r="129" spans="1:75" s="1" customFormat="1" ht="14.25" customHeight="1">
      <c r="A129" s="23"/>
      <c r="B129" s="167" t="s">
        <v>160</v>
      </c>
      <c r="C129" s="83"/>
      <c r="D129" s="165"/>
      <c r="E129" s="166"/>
      <c r="F129" s="84"/>
      <c r="G129" s="84"/>
      <c r="H129" s="84"/>
      <c r="I129" s="84"/>
      <c r="J129" s="84"/>
      <c r="K129" s="83"/>
      <c r="L129" s="88"/>
      <c r="M129" s="83">
        <v>98</v>
      </c>
      <c r="N129" s="84"/>
      <c r="O129" s="143"/>
      <c r="P129" s="84"/>
      <c r="Q129" s="84"/>
      <c r="R129" s="143"/>
      <c r="S129" s="85"/>
      <c r="T129" s="84"/>
      <c r="U129" s="143"/>
      <c r="V129" s="86"/>
      <c r="W129" s="86"/>
      <c r="X129" s="88">
        <v>64</v>
      </c>
      <c r="Y129" s="88"/>
      <c r="Z129" s="88"/>
      <c r="AA129" s="88"/>
      <c r="AB129" s="88"/>
      <c r="AC129" s="88"/>
      <c r="AD129" s="88">
        <v>32</v>
      </c>
      <c r="AE129" s="160">
        <v>32</v>
      </c>
      <c r="AF129" s="88"/>
      <c r="AG129" s="160"/>
      <c r="AH129" s="128"/>
      <c r="AI129" s="86"/>
      <c r="AJ129" s="86"/>
      <c r="AK129" s="88">
        <v>64</v>
      </c>
      <c r="AL129" s="88"/>
      <c r="AM129" s="88"/>
      <c r="AN129" s="160">
        <v>56</v>
      </c>
      <c r="AO129" s="88"/>
      <c r="AP129" s="88"/>
      <c r="AQ129" s="88"/>
      <c r="AR129" s="128"/>
      <c r="AS129" s="17"/>
      <c r="AT129" s="17"/>
      <c r="AU129" s="17"/>
      <c r="AV129" s="17"/>
      <c r="AW129" s="17"/>
      <c r="AX129" s="17"/>
      <c r="AY129" s="17"/>
      <c r="AZ129" s="17"/>
      <c r="BA129" s="136"/>
      <c r="BB129" s="136"/>
      <c r="BC129" s="136"/>
      <c r="BD129" s="136"/>
      <c r="BE129" s="356"/>
      <c r="BF129" s="356"/>
      <c r="BG129" s="356"/>
      <c r="BH129" s="356"/>
      <c r="BI129" s="356"/>
      <c r="BJ129" s="356"/>
      <c r="BK129" s="356"/>
      <c r="BL129" s="19"/>
      <c r="BM129" s="12">
        <f t="shared" si="18"/>
        <v>0</v>
      </c>
      <c r="BN129" s="37">
        <f t="shared" si="10"/>
        <v>258</v>
      </c>
      <c r="BO129" s="38">
        <f t="shared" si="11"/>
        <v>0.35833333333333334</v>
      </c>
      <c r="BP129" s="120">
        <f t="shared" si="12"/>
        <v>88</v>
      </c>
      <c r="BQ129" s="121">
        <f t="shared" si="13"/>
        <v>0.12222222222222222</v>
      </c>
      <c r="BR129" s="108">
        <f t="shared" si="14"/>
        <v>0</v>
      </c>
      <c r="BS129" s="82">
        <f t="shared" si="15"/>
        <v>0</v>
      </c>
      <c r="BT129" s="136">
        <f t="shared" si="16"/>
        <v>0</v>
      </c>
      <c r="BU129" s="136">
        <f t="shared" si="17"/>
        <v>0</v>
      </c>
      <c r="BV129" s="109"/>
      <c r="BW129" s="110"/>
    </row>
    <row r="130" spans="1:75" s="1" customFormat="1" ht="14.25" customHeight="1">
      <c r="A130" s="23"/>
      <c r="B130" s="168" t="s">
        <v>1</v>
      </c>
      <c r="C130" s="83"/>
      <c r="D130" s="165"/>
      <c r="E130" s="166"/>
      <c r="F130" s="84"/>
      <c r="G130" s="84"/>
      <c r="H130" s="84"/>
      <c r="I130" s="84"/>
      <c r="J130" s="84"/>
      <c r="K130" s="83"/>
      <c r="L130" s="88"/>
      <c r="M130" s="83">
        <v>2</v>
      </c>
      <c r="N130" s="84"/>
      <c r="O130" s="143"/>
      <c r="P130" s="84"/>
      <c r="Q130" s="84"/>
      <c r="R130" s="143"/>
      <c r="S130" s="85"/>
      <c r="T130" s="84"/>
      <c r="U130" s="143"/>
      <c r="V130" s="86"/>
      <c r="W130" s="86"/>
      <c r="X130" s="88"/>
      <c r="Y130" s="88"/>
      <c r="Z130" s="88"/>
      <c r="AA130" s="88"/>
      <c r="AB130" s="88"/>
      <c r="AC130" s="88"/>
      <c r="AD130" s="88"/>
      <c r="AE130" s="160"/>
      <c r="AF130" s="88"/>
      <c r="AG130" s="160"/>
      <c r="AH130" s="128"/>
      <c r="AI130" s="86"/>
      <c r="AJ130" s="86"/>
      <c r="AK130" s="88"/>
      <c r="AL130" s="88"/>
      <c r="AM130" s="88"/>
      <c r="AN130" s="160"/>
      <c r="AO130" s="88"/>
      <c r="AP130" s="88"/>
      <c r="AQ130" s="88"/>
      <c r="AR130" s="128"/>
      <c r="AS130" s="17"/>
      <c r="AT130" s="17"/>
      <c r="AU130" s="17"/>
      <c r="AV130" s="17"/>
      <c r="AW130" s="17"/>
      <c r="AX130" s="17"/>
      <c r="AY130" s="17"/>
      <c r="AZ130" s="17"/>
      <c r="BA130" s="136"/>
      <c r="BB130" s="136"/>
      <c r="BC130" s="136"/>
      <c r="BD130" s="136"/>
      <c r="BE130" s="356"/>
      <c r="BF130" s="356"/>
      <c r="BG130" s="356"/>
      <c r="BH130" s="356"/>
      <c r="BI130" s="356"/>
      <c r="BJ130" s="356"/>
      <c r="BK130" s="356"/>
      <c r="BL130" s="19"/>
      <c r="BM130" s="12">
        <f t="shared" si="18"/>
        <v>0</v>
      </c>
      <c r="BN130" s="37">
        <f t="shared" si="10"/>
        <v>2</v>
      </c>
      <c r="BO130" s="38">
        <f t="shared" si="11"/>
        <v>0.002777777777777778</v>
      </c>
      <c r="BP130" s="120">
        <f t="shared" si="12"/>
        <v>0</v>
      </c>
      <c r="BQ130" s="121">
        <f t="shared" si="13"/>
        <v>0</v>
      </c>
      <c r="BR130" s="108">
        <f t="shared" si="14"/>
        <v>0</v>
      </c>
      <c r="BS130" s="82">
        <f t="shared" si="15"/>
        <v>0</v>
      </c>
      <c r="BT130" s="136">
        <f t="shared" si="16"/>
        <v>0</v>
      </c>
      <c r="BU130" s="136">
        <f t="shared" si="17"/>
        <v>0</v>
      </c>
      <c r="BV130" s="109"/>
      <c r="BW130" s="110"/>
    </row>
    <row r="131" spans="1:75" s="1" customFormat="1" ht="14.25" customHeight="1">
      <c r="A131" s="23"/>
      <c r="B131" s="167" t="s">
        <v>0</v>
      </c>
      <c r="C131" s="83"/>
      <c r="D131" s="165"/>
      <c r="E131" s="166"/>
      <c r="F131" s="84"/>
      <c r="G131" s="84"/>
      <c r="H131" s="84"/>
      <c r="I131" s="84"/>
      <c r="J131" s="84"/>
      <c r="K131" s="83"/>
      <c r="L131" s="88"/>
      <c r="M131" s="83">
        <v>6</v>
      </c>
      <c r="N131" s="84"/>
      <c r="O131" s="143"/>
      <c r="P131" s="84"/>
      <c r="Q131" s="84"/>
      <c r="R131" s="143"/>
      <c r="S131" s="85"/>
      <c r="T131" s="84"/>
      <c r="U131" s="143"/>
      <c r="V131" s="86"/>
      <c r="W131" s="86"/>
      <c r="X131" s="88"/>
      <c r="Y131" s="88"/>
      <c r="Z131" s="88"/>
      <c r="AA131" s="88"/>
      <c r="AB131" s="88"/>
      <c r="AC131" s="88"/>
      <c r="AD131" s="88"/>
      <c r="AE131" s="160"/>
      <c r="AF131" s="88"/>
      <c r="AG131" s="160"/>
      <c r="AH131" s="128"/>
      <c r="AI131" s="86"/>
      <c r="AJ131" s="86"/>
      <c r="AK131" s="88"/>
      <c r="AL131" s="88"/>
      <c r="AM131" s="88"/>
      <c r="AN131" s="160"/>
      <c r="AO131" s="88"/>
      <c r="AP131" s="88"/>
      <c r="AQ131" s="88"/>
      <c r="AR131" s="128"/>
      <c r="AS131" s="17"/>
      <c r="AT131" s="17"/>
      <c r="AU131" s="17"/>
      <c r="AV131" s="17"/>
      <c r="AW131" s="17"/>
      <c r="AX131" s="17"/>
      <c r="AY131" s="17"/>
      <c r="AZ131" s="17"/>
      <c r="BA131" s="136"/>
      <c r="BB131" s="136"/>
      <c r="BC131" s="136"/>
      <c r="BD131" s="136"/>
      <c r="BE131" s="356"/>
      <c r="BF131" s="356"/>
      <c r="BG131" s="356"/>
      <c r="BH131" s="356"/>
      <c r="BI131" s="356"/>
      <c r="BJ131" s="356"/>
      <c r="BK131" s="356"/>
      <c r="BL131" s="19"/>
      <c r="BM131" s="12">
        <f t="shared" si="18"/>
        <v>0</v>
      </c>
      <c r="BN131" s="37">
        <f t="shared" si="10"/>
        <v>6</v>
      </c>
      <c r="BO131" s="38">
        <f t="shared" si="11"/>
        <v>0.008333333333333333</v>
      </c>
      <c r="BP131" s="120">
        <f t="shared" si="12"/>
        <v>0</v>
      </c>
      <c r="BQ131" s="121">
        <f t="shared" si="13"/>
        <v>0</v>
      </c>
      <c r="BR131" s="108">
        <f t="shared" si="14"/>
        <v>0</v>
      </c>
      <c r="BS131" s="82">
        <f t="shared" si="15"/>
        <v>0</v>
      </c>
      <c r="BT131" s="136">
        <f t="shared" si="16"/>
        <v>0</v>
      </c>
      <c r="BU131" s="136">
        <f t="shared" si="17"/>
        <v>0</v>
      </c>
      <c r="BV131" s="109"/>
      <c r="BW131" s="110"/>
    </row>
    <row r="134" spans="1:75" s="1" customFormat="1" ht="14.25" customHeight="1">
      <c r="A134" s="23"/>
      <c r="B134" s="169" t="s">
        <v>243</v>
      </c>
      <c r="C134" s="83"/>
      <c r="D134" s="165"/>
      <c r="E134" s="166"/>
      <c r="F134" s="84"/>
      <c r="G134" s="84"/>
      <c r="H134" s="84"/>
      <c r="I134" s="84"/>
      <c r="J134" s="84"/>
      <c r="K134" s="83"/>
      <c r="L134" s="88"/>
      <c r="M134" s="83"/>
      <c r="N134" s="84"/>
      <c r="O134" s="143"/>
      <c r="P134" s="84"/>
      <c r="Q134" s="84"/>
      <c r="R134" s="143"/>
      <c r="S134" s="85"/>
      <c r="T134" s="84"/>
      <c r="U134" s="143"/>
      <c r="V134" s="86"/>
      <c r="W134" s="86"/>
      <c r="X134" s="88"/>
      <c r="Y134" s="88"/>
      <c r="Z134" s="88"/>
      <c r="AA134" s="88"/>
      <c r="AB134" s="88"/>
      <c r="AC134" s="88"/>
      <c r="AD134" s="88"/>
      <c r="AE134" s="160"/>
      <c r="AF134" s="88"/>
      <c r="AG134" s="160"/>
      <c r="AH134" s="128"/>
      <c r="AI134" s="86"/>
      <c r="AJ134" s="86"/>
      <c r="AK134" s="88"/>
      <c r="AL134" s="88"/>
      <c r="AM134" s="88"/>
      <c r="AN134" s="160"/>
      <c r="AO134" s="88"/>
      <c r="AP134" s="88"/>
      <c r="AQ134" s="88"/>
      <c r="AR134" s="128"/>
      <c r="AS134" s="17">
        <v>50</v>
      </c>
      <c r="AT134" s="17"/>
      <c r="AU134" s="17"/>
      <c r="AV134" s="17"/>
      <c r="AW134" s="17"/>
      <c r="AX134" s="17"/>
      <c r="AY134" s="17"/>
      <c r="AZ134" s="17"/>
      <c r="BA134" s="136"/>
      <c r="BB134" s="136"/>
      <c r="BC134" s="136"/>
      <c r="BD134" s="136"/>
      <c r="BE134" s="356"/>
      <c r="BF134" s="356"/>
      <c r="BG134" s="356"/>
      <c r="BH134" s="356"/>
      <c r="BI134" s="356"/>
      <c r="BJ134" s="356"/>
      <c r="BK134" s="356"/>
      <c r="BL134" s="19"/>
      <c r="BM134" s="12">
        <f t="shared" si="18"/>
        <v>0</v>
      </c>
      <c r="BN134" s="37">
        <f t="shared" si="10"/>
        <v>0</v>
      </c>
      <c r="BO134" s="38">
        <f t="shared" si="11"/>
        <v>0</v>
      </c>
      <c r="BP134" s="120">
        <f t="shared" si="12"/>
        <v>0</v>
      </c>
      <c r="BQ134" s="121">
        <f t="shared" si="13"/>
        <v>0</v>
      </c>
      <c r="BR134" s="108">
        <f t="shared" si="14"/>
        <v>50</v>
      </c>
      <c r="BS134" s="82">
        <f t="shared" si="15"/>
        <v>0.06944444444444445</v>
      </c>
      <c r="BT134" s="136">
        <f t="shared" si="16"/>
        <v>0</v>
      </c>
      <c r="BU134" s="136">
        <f t="shared" si="17"/>
        <v>0</v>
      </c>
      <c r="BV134" s="109"/>
      <c r="BW134" s="110"/>
    </row>
    <row r="135" spans="1:75" s="1" customFormat="1" ht="39" customHeight="1">
      <c r="A135" s="23"/>
      <c r="B135" s="169" t="s">
        <v>230</v>
      </c>
      <c r="C135" s="83"/>
      <c r="D135" s="165"/>
      <c r="E135" s="166"/>
      <c r="F135" s="84"/>
      <c r="G135" s="84"/>
      <c r="H135" s="84"/>
      <c r="I135" s="84"/>
      <c r="J135" s="84"/>
      <c r="K135" s="83"/>
      <c r="L135" s="88"/>
      <c r="M135" s="83"/>
      <c r="N135" s="84"/>
      <c r="O135" s="143"/>
      <c r="P135" s="84"/>
      <c r="Q135" s="84"/>
      <c r="R135" s="143"/>
      <c r="S135" s="85"/>
      <c r="T135" s="84"/>
      <c r="U135" s="143"/>
      <c r="V135" s="86"/>
      <c r="W135" s="86"/>
      <c r="X135" s="88"/>
      <c r="Y135" s="88"/>
      <c r="Z135" s="88"/>
      <c r="AA135" s="88"/>
      <c r="AB135" s="88"/>
      <c r="AC135" s="88"/>
      <c r="AD135" s="88"/>
      <c r="AE135" s="160"/>
      <c r="AF135" s="88"/>
      <c r="AG135" s="160"/>
      <c r="AH135" s="128"/>
      <c r="AI135" s="86"/>
      <c r="AJ135" s="86"/>
      <c r="AK135" s="88"/>
      <c r="AL135" s="88"/>
      <c r="AM135" s="88"/>
      <c r="AN135" s="160"/>
      <c r="AO135" s="88"/>
      <c r="AP135" s="88"/>
      <c r="AQ135" s="88"/>
      <c r="AR135" s="128"/>
      <c r="AS135" s="17"/>
      <c r="AT135" s="17"/>
      <c r="AU135" s="17"/>
      <c r="AV135" s="17"/>
      <c r="AW135" s="17"/>
      <c r="AX135" s="17">
        <v>22</v>
      </c>
      <c r="AY135" s="17"/>
      <c r="AZ135" s="17"/>
      <c r="BA135" s="136"/>
      <c r="BB135" s="136"/>
      <c r="BC135" s="136"/>
      <c r="BD135" s="136"/>
      <c r="BE135" s="356"/>
      <c r="BF135" s="356"/>
      <c r="BG135" s="356"/>
      <c r="BH135" s="356"/>
      <c r="BI135" s="356"/>
      <c r="BJ135" s="356"/>
      <c r="BK135" s="356"/>
      <c r="BL135" s="19"/>
      <c r="BM135" s="12">
        <f t="shared" si="18"/>
        <v>0</v>
      </c>
      <c r="BN135" s="37">
        <f t="shared" si="10"/>
        <v>0</v>
      </c>
      <c r="BO135" s="38">
        <f t="shared" si="11"/>
        <v>0</v>
      </c>
      <c r="BP135" s="120">
        <f t="shared" si="12"/>
        <v>0</v>
      </c>
      <c r="BQ135" s="121">
        <f t="shared" si="13"/>
        <v>0</v>
      </c>
      <c r="BR135" s="108">
        <f t="shared" si="14"/>
        <v>22</v>
      </c>
      <c r="BS135" s="82">
        <f t="shared" si="15"/>
        <v>0.030555555555555555</v>
      </c>
      <c r="BT135" s="136">
        <f t="shared" si="16"/>
        <v>0</v>
      </c>
      <c r="BU135" s="136">
        <f t="shared" si="17"/>
        <v>0</v>
      </c>
      <c r="BV135" s="109"/>
      <c r="BW135" s="110"/>
    </row>
    <row r="136" spans="1:75" s="1" customFormat="1" ht="24.75" customHeight="1">
      <c r="A136" s="23"/>
      <c r="B136" s="169" t="s">
        <v>146</v>
      </c>
      <c r="C136" s="83"/>
      <c r="D136" s="165"/>
      <c r="E136" s="166"/>
      <c r="F136" s="84">
        <v>66</v>
      </c>
      <c r="G136" s="84"/>
      <c r="H136" s="84"/>
      <c r="I136" s="84"/>
      <c r="J136" s="84"/>
      <c r="K136" s="83"/>
      <c r="L136" s="88"/>
      <c r="M136" s="83"/>
      <c r="N136" s="84"/>
      <c r="O136" s="143"/>
      <c r="P136" s="84"/>
      <c r="Q136" s="84"/>
      <c r="R136" s="143"/>
      <c r="S136" s="85"/>
      <c r="T136" s="84">
        <v>66</v>
      </c>
      <c r="U136" s="143">
        <v>66</v>
      </c>
      <c r="V136" s="86"/>
      <c r="W136" s="86"/>
      <c r="X136" s="88"/>
      <c r="Y136" s="88"/>
      <c r="Z136" s="88"/>
      <c r="AA136" s="88"/>
      <c r="AB136" s="88"/>
      <c r="AC136" s="88"/>
      <c r="AD136" s="88"/>
      <c r="AE136" s="160"/>
      <c r="AF136" s="88"/>
      <c r="AG136" s="160"/>
      <c r="AH136" s="128"/>
      <c r="AI136" s="86"/>
      <c r="AJ136" s="86"/>
      <c r="AK136" s="88"/>
      <c r="AL136" s="88"/>
      <c r="AM136" s="88"/>
      <c r="AN136" s="160"/>
      <c r="AO136" s="88"/>
      <c r="AP136" s="88"/>
      <c r="AQ136" s="88"/>
      <c r="AR136" s="128"/>
      <c r="AS136" s="17"/>
      <c r="AT136" s="17"/>
      <c r="AU136" s="17"/>
      <c r="AV136" s="17"/>
      <c r="AW136" s="17"/>
      <c r="AX136" s="17"/>
      <c r="AY136" s="17"/>
      <c r="AZ136" s="17"/>
      <c r="BA136" s="136"/>
      <c r="BB136" s="136"/>
      <c r="BC136" s="136"/>
      <c r="BD136" s="136"/>
      <c r="BE136" s="356"/>
      <c r="BF136" s="356"/>
      <c r="BG136" s="356"/>
      <c r="BH136" s="356"/>
      <c r="BI136" s="356"/>
      <c r="BJ136" s="356"/>
      <c r="BK136" s="356"/>
      <c r="BL136" s="19"/>
      <c r="BM136" s="12">
        <f t="shared" si="18"/>
        <v>0</v>
      </c>
      <c r="BN136" s="37">
        <f t="shared" si="10"/>
        <v>132</v>
      </c>
      <c r="BO136" s="38">
        <f t="shared" si="11"/>
        <v>0.18333333333333332</v>
      </c>
      <c r="BP136" s="120">
        <f t="shared" si="12"/>
        <v>66</v>
      </c>
      <c r="BQ136" s="121">
        <f t="shared" si="13"/>
        <v>0.09166666666666666</v>
      </c>
      <c r="BR136" s="108">
        <f t="shared" si="14"/>
        <v>0</v>
      </c>
      <c r="BS136" s="82">
        <f t="shared" si="15"/>
        <v>0</v>
      </c>
      <c r="BT136" s="136">
        <f t="shared" si="16"/>
        <v>0</v>
      </c>
      <c r="BU136" s="136">
        <f t="shared" si="17"/>
        <v>0</v>
      </c>
      <c r="BV136" s="109"/>
      <c r="BW136" s="110"/>
    </row>
    <row r="137" spans="1:75" s="1" customFormat="1" ht="14.25" customHeight="1">
      <c r="A137" s="23"/>
      <c r="B137" s="168" t="s">
        <v>1</v>
      </c>
      <c r="C137" s="83"/>
      <c r="D137" s="165"/>
      <c r="E137" s="166"/>
      <c r="F137" s="84"/>
      <c r="G137" s="84"/>
      <c r="H137" s="84"/>
      <c r="I137" s="84"/>
      <c r="J137" s="84"/>
      <c r="K137" s="83"/>
      <c r="L137" s="88"/>
      <c r="M137" s="83"/>
      <c r="N137" s="84"/>
      <c r="O137" s="143"/>
      <c r="P137" s="84"/>
      <c r="Q137" s="84"/>
      <c r="R137" s="143"/>
      <c r="S137" s="85"/>
      <c r="T137" s="84"/>
      <c r="U137" s="143"/>
      <c r="V137" s="86"/>
      <c r="W137" s="86"/>
      <c r="X137" s="88"/>
      <c r="Y137" s="88"/>
      <c r="Z137" s="88"/>
      <c r="AA137" s="88"/>
      <c r="AB137" s="88"/>
      <c r="AC137" s="88"/>
      <c r="AD137" s="88"/>
      <c r="AE137" s="160"/>
      <c r="AF137" s="88"/>
      <c r="AG137" s="160"/>
      <c r="AH137" s="128"/>
      <c r="AI137" s="86"/>
      <c r="AJ137" s="86"/>
      <c r="AK137" s="88"/>
      <c r="AL137" s="88"/>
      <c r="AM137" s="88"/>
      <c r="AN137" s="160"/>
      <c r="AO137" s="88"/>
      <c r="AP137" s="88"/>
      <c r="AQ137" s="88"/>
      <c r="AR137" s="128"/>
      <c r="AS137" s="17"/>
      <c r="AT137" s="17"/>
      <c r="AU137" s="17"/>
      <c r="AV137" s="17"/>
      <c r="AW137" s="17"/>
      <c r="AX137" s="17"/>
      <c r="AY137" s="17"/>
      <c r="AZ137" s="17"/>
      <c r="BA137" s="136"/>
      <c r="BB137" s="136"/>
      <c r="BC137" s="136"/>
      <c r="BD137" s="136"/>
      <c r="BE137" s="356"/>
      <c r="BF137" s="356"/>
      <c r="BG137" s="356"/>
      <c r="BH137" s="356"/>
      <c r="BI137" s="356"/>
      <c r="BJ137" s="356"/>
      <c r="BK137" s="356"/>
      <c r="BL137" s="19"/>
      <c r="BM137" s="12">
        <f t="shared" si="18"/>
        <v>0</v>
      </c>
      <c r="BN137" s="37">
        <f t="shared" si="10"/>
        <v>0</v>
      </c>
      <c r="BO137" s="38">
        <f t="shared" si="11"/>
        <v>0</v>
      </c>
      <c r="BP137" s="120">
        <f t="shared" si="12"/>
        <v>0</v>
      </c>
      <c r="BQ137" s="121">
        <f t="shared" si="13"/>
        <v>0</v>
      </c>
      <c r="BR137" s="108">
        <f t="shared" si="14"/>
        <v>0</v>
      </c>
      <c r="BS137" s="82">
        <f t="shared" si="15"/>
        <v>0</v>
      </c>
      <c r="BT137" s="136">
        <f t="shared" si="16"/>
        <v>0</v>
      </c>
      <c r="BU137" s="136">
        <f t="shared" si="17"/>
        <v>0</v>
      </c>
      <c r="BV137" s="109"/>
      <c r="BW137" s="110"/>
    </row>
    <row r="138" spans="1:75" s="1" customFormat="1" ht="14.25" customHeight="1">
      <c r="A138" s="456"/>
      <c r="B138" s="168" t="s">
        <v>343</v>
      </c>
      <c r="C138" s="83"/>
      <c r="D138" s="165"/>
      <c r="E138" s="166"/>
      <c r="F138" s="84"/>
      <c r="G138" s="84"/>
      <c r="H138" s="84"/>
      <c r="I138" s="84"/>
      <c r="J138" s="84"/>
      <c r="K138" s="83"/>
      <c r="L138" s="88"/>
      <c r="M138" s="83"/>
      <c r="N138" s="84"/>
      <c r="O138" s="143"/>
      <c r="P138" s="84"/>
      <c r="Q138" s="84"/>
      <c r="R138" s="143"/>
      <c r="S138" s="85"/>
      <c r="T138" s="84"/>
      <c r="U138" s="143"/>
      <c r="V138" s="86"/>
      <c r="W138" s="86"/>
      <c r="X138" s="88"/>
      <c r="Y138" s="88"/>
      <c r="Z138" s="88"/>
      <c r="AA138" s="88"/>
      <c r="AB138" s="88"/>
      <c r="AC138" s="88"/>
      <c r="AD138" s="88"/>
      <c r="AE138" s="160"/>
      <c r="AF138" s="88"/>
      <c r="AG138" s="160"/>
      <c r="AH138" s="128"/>
      <c r="AI138" s="86"/>
      <c r="AJ138" s="86"/>
      <c r="AK138" s="88"/>
      <c r="AL138" s="88"/>
      <c r="AM138" s="88"/>
      <c r="AN138" s="160"/>
      <c r="AO138" s="88"/>
      <c r="AP138" s="88"/>
      <c r="AQ138" s="88"/>
      <c r="AR138" s="128"/>
      <c r="AS138" s="17"/>
      <c r="AT138" s="17"/>
      <c r="AU138" s="17"/>
      <c r="AV138" s="17"/>
      <c r="AW138" s="17"/>
      <c r="AX138" s="17"/>
      <c r="AY138" s="17"/>
      <c r="AZ138" s="17"/>
      <c r="BA138" s="136">
        <v>44</v>
      </c>
      <c r="BB138" s="136">
        <v>44</v>
      </c>
      <c r="BC138" s="136"/>
      <c r="BD138" s="136"/>
      <c r="BE138" s="356"/>
      <c r="BF138" s="356"/>
      <c r="BG138" s="356"/>
      <c r="BH138" s="356"/>
      <c r="BI138" s="356"/>
      <c r="BJ138" s="356"/>
      <c r="BK138" s="356"/>
      <c r="BL138" s="19"/>
      <c r="BM138" s="12">
        <f t="shared" si="18"/>
        <v>0</v>
      </c>
      <c r="BN138" s="37">
        <f aca="true" t="shared" si="19" ref="BN138:BN202">C138+D138+F138+G138+H138+I138+J138+K138+L138+M138+N138+P138+Q138+S138+T138+V138+W138+X138+Y138+Z138+AA138+AB138+AC138+AD138+AF138+AH138+AI138+AJ138+AK138+AL138+AM138+AO138+AP138+AQ138+AR138+BE138+BH138</f>
        <v>0</v>
      </c>
      <c r="BO138" s="38">
        <f aca="true" t="shared" si="20" ref="BO138:BO202">BN138/720</f>
        <v>0</v>
      </c>
      <c r="BP138" s="120">
        <f aca="true" t="shared" si="21" ref="BP138:BP202">E138+O138+R138+U138+AE138+AG138+AN138+BF138+BG138+BI138+BJ138+BK138</f>
        <v>0</v>
      </c>
      <c r="BQ138" s="121">
        <f aca="true" t="shared" si="22" ref="BQ138:BQ202">BP138/720</f>
        <v>0</v>
      </c>
      <c r="BR138" s="108">
        <f aca="true" t="shared" si="23" ref="BR138:BR202">AS138+AT138+AU138+AV138+AW138+AX138+AY138+AZ138</f>
        <v>0</v>
      </c>
      <c r="BS138" s="82">
        <f aca="true" t="shared" si="24" ref="BS138:BS202">BR138/720</f>
        <v>0</v>
      </c>
      <c r="BT138" s="136">
        <f aca="true" t="shared" si="25" ref="BT138:BT202">BA138+BC138+BB138+BD138</f>
        <v>88</v>
      </c>
      <c r="BU138" s="136">
        <f aca="true" t="shared" si="26" ref="BU138:BU202">BT138/720</f>
        <v>0.12222222222222222</v>
      </c>
      <c r="BV138" s="109"/>
      <c r="BW138" s="110"/>
    </row>
    <row r="139" spans="1:75" s="1" customFormat="1" ht="28.5" customHeight="1">
      <c r="A139" s="456"/>
      <c r="B139" s="168" t="s">
        <v>240</v>
      </c>
      <c r="C139" s="83"/>
      <c r="D139" s="165"/>
      <c r="E139" s="166"/>
      <c r="F139" s="84"/>
      <c r="G139" s="84"/>
      <c r="H139" s="84"/>
      <c r="I139" s="84"/>
      <c r="J139" s="84"/>
      <c r="K139" s="83"/>
      <c r="L139" s="88"/>
      <c r="M139" s="83"/>
      <c r="N139" s="84"/>
      <c r="O139" s="143"/>
      <c r="P139" s="84"/>
      <c r="Q139" s="84"/>
      <c r="R139" s="143"/>
      <c r="S139" s="85"/>
      <c r="T139" s="84"/>
      <c r="U139" s="143"/>
      <c r="V139" s="86"/>
      <c r="W139" s="86"/>
      <c r="X139" s="88"/>
      <c r="Y139" s="88"/>
      <c r="Z139" s="88"/>
      <c r="AA139" s="88"/>
      <c r="AB139" s="88"/>
      <c r="AC139" s="88"/>
      <c r="AD139" s="88"/>
      <c r="AE139" s="160"/>
      <c r="AF139" s="88"/>
      <c r="AG139" s="160"/>
      <c r="AH139" s="128"/>
      <c r="AI139" s="86"/>
      <c r="AJ139" s="86"/>
      <c r="AK139" s="88"/>
      <c r="AL139" s="88"/>
      <c r="AM139" s="88"/>
      <c r="AN139" s="160"/>
      <c r="AO139" s="88"/>
      <c r="AP139" s="88"/>
      <c r="AQ139" s="88"/>
      <c r="AR139" s="128"/>
      <c r="AS139" s="17"/>
      <c r="AT139" s="17"/>
      <c r="AU139" s="17"/>
      <c r="AV139" s="17"/>
      <c r="AW139" s="17"/>
      <c r="AX139" s="17"/>
      <c r="AY139" s="17"/>
      <c r="AZ139" s="17"/>
      <c r="BA139" s="136">
        <v>32</v>
      </c>
      <c r="BB139" s="136">
        <v>32</v>
      </c>
      <c r="BC139" s="136"/>
      <c r="BD139" s="136"/>
      <c r="BE139" s="356"/>
      <c r="BF139" s="356"/>
      <c r="BG139" s="356"/>
      <c r="BH139" s="356"/>
      <c r="BI139" s="356"/>
      <c r="BJ139" s="356"/>
      <c r="BK139" s="356"/>
      <c r="BL139" s="19"/>
      <c r="BM139" s="12">
        <f t="shared" si="18"/>
        <v>0</v>
      </c>
      <c r="BN139" s="37">
        <f t="shared" si="19"/>
        <v>0</v>
      </c>
      <c r="BO139" s="38">
        <f t="shared" si="20"/>
        <v>0</v>
      </c>
      <c r="BP139" s="120">
        <f t="shared" si="21"/>
        <v>0</v>
      </c>
      <c r="BQ139" s="121">
        <f t="shared" si="22"/>
        <v>0</v>
      </c>
      <c r="BR139" s="108">
        <f t="shared" si="23"/>
        <v>0</v>
      </c>
      <c r="BS139" s="82">
        <f t="shared" si="24"/>
        <v>0</v>
      </c>
      <c r="BT139" s="136">
        <f t="shared" si="25"/>
        <v>64</v>
      </c>
      <c r="BU139" s="136">
        <f t="shared" si="26"/>
        <v>0.08888888888888889</v>
      </c>
      <c r="BV139" s="109"/>
      <c r="BW139" s="110"/>
    </row>
    <row r="140" spans="1:75" s="1" customFormat="1" ht="28.5" customHeight="1">
      <c r="A140" s="456"/>
      <c r="B140" s="168" t="s">
        <v>246</v>
      </c>
      <c r="C140" s="83"/>
      <c r="D140" s="165"/>
      <c r="E140" s="166"/>
      <c r="F140" s="84"/>
      <c r="G140" s="84"/>
      <c r="H140" s="84"/>
      <c r="I140" s="84"/>
      <c r="J140" s="84"/>
      <c r="K140" s="83"/>
      <c r="L140" s="88"/>
      <c r="M140" s="83"/>
      <c r="N140" s="84"/>
      <c r="O140" s="143"/>
      <c r="P140" s="84"/>
      <c r="Q140" s="84"/>
      <c r="R140" s="143"/>
      <c r="S140" s="85"/>
      <c r="T140" s="84"/>
      <c r="U140" s="143"/>
      <c r="V140" s="86"/>
      <c r="W140" s="86"/>
      <c r="X140" s="88"/>
      <c r="Y140" s="88"/>
      <c r="Z140" s="88"/>
      <c r="AA140" s="88"/>
      <c r="AB140" s="88"/>
      <c r="AC140" s="88"/>
      <c r="AD140" s="88"/>
      <c r="AE140" s="160"/>
      <c r="AF140" s="88"/>
      <c r="AG140" s="160"/>
      <c r="AH140" s="128"/>
      <c r="AI140" s="86"/>
      <c r="AJ140" s="86"/>
      <c r="AK140" s="88"/>
      <c r="AL140" s="88"/>
      <c r="AM140" s="88"/>
      <c r="AN140" s="160"/>
      <c r="AO140" s="88"/>
      <c r="AP140" s="88"/>
      <c r="AQ140" s="88"/>
      <c r="AR140" s="128"/>
      <c r="AS140" s="17"/>
      <c r="AT140" s="17">
        <v>54</v>
      </c>
      <c r="AU140" s="17"/>
      <c r="AV140" s="17"/>
      <c r="AW140" s="17">
        <v>54</v>
      </c>
      <c r="AX140" s="17"/>
      <c r="AY140" s="17"/>
      <c r="AZ140" s="17"/>
      <c r="BA140" s="136"/>
      <c r="BB140" s="136"/>
      <c r="BC140" s="136"/>
      <c r="BD140" s="136"/>
      <c r="BE140" s="356"/>
      <c r="BF140" s="356"/>
      <c r="BG140" s="356"/>
      <c r="BH140" s="356"/>
      <c r="BI140" s="356"/>
      <c r="BJ140" s="356"/>
      <c r="BK140" s="356"/>
      <c r="BL140" s="19"/>
      <c r="BM140" s="12">
        <f t="shared" si="18"/>
        <v>0</v>
      </c>
      <c r="BN140" s="37">
        <f t="shared" si="19"/>
        <v>0</v>
      </c>
      <c r="BO140" s="38">
        <f t="shared" si="20"/>
        <v>0</v>
      </c>
      <c r="BP140" s="120">
        <f t="shared" si="21"/>
        <v>0</v>
      </c>
      <c r="BQ140" s="121">
        <f t="shared" si="22"/>
        <v>0</v>
      </c>
      <c r="BR140" s="108">
        <f t="shared" si="23"/>
        <v>108</v>
      </c>
      <c r="BS140" s="82">
        <f t="shared" si="24"/>
        <v>0.15</v>
      </c>
      <c r="BT140" s="136">
        <f t="shared" si="25"/>
        <v>0</v>
      </c>
      <c r="BU140" s="136">
        <f t="shared" si="26"/>
        <v>0</v>
      </c>
      <c r="BV140" s="109"/>
      <c r="BW140" s="110"/>
    </row>
    <row r="141" spans="1:75" s="1" customFormat="1" ht="24" customHeight="1">
      <c r="A141" s="456"/>
      <c r="B141" s="168" t="s">
        <v>247</v>
      </c>
      <c r="C141" s="83"/>
      <c r="D141" s="165"/>
      <c r="E141" s="166"/>
      <c r="F141" s="84"/>
      <c r="G141" s="84"/>
      <c r="H141" s="84"/>
      <c r="I141" s="84"/>
      <c r="J141" s="84"/>
      <c r="K141" s="83"/>
      <c r="L141" s="88"/>
      <c r="M141" s="83"/>
      <c r="N141" s="84"/>
      <c r="O141" s="143"/>
      <c r="P141" s="84"/>
      <c r="Q141" s="84"/>
      <c r="R141" s="143"/>
      <c r="S141" s="85"/>
      <c r="T141" s="84"/>
      <c r="U141" s="143"/>
      <c r="V141" s="86"/>
      <c r="W141" s="86"/>
      <c r="X141" s="88"/>
      <c r="Y141" s="88"/>
      <c r="Z141" s="88"/>
      <c r="AA141" s="88"/>
      <c r="AB141" s="88"/>
      <c r="AC141" s="88"/>
      <c r="AD141" s="88"/>
      <c r="AE141" s="160"/>
      <c r="AF141" s="88"/>
      <c r="AG141" s="160"/>
      <c r="AH141" s="128"/>
      <c r="AI141" s="86"/>
      <c r="AJ141" s="86"/>
      <c r="AK141" s="88"/>
      <c r="AL141" s="88"/>
      <c r="AM141" s="88"/>
      <c r="AN141" s="160"/>
      <c r="AO141" s="88"/>
      <c r="AP141" s="88"/>
      <c r="AQ141" s="88"/>
      <c r="AR141" s="128"/>
      <c r="AS141" s="17"/>
      <c r="AT141" s="17">
        <v>32</v>
      </c>
      <c r="AU141" s="17"/>
      <c r="AV141" s="17"/>
      <c r="AW141" s="17">
        <v>32</v>
      </c>
      <c r="AX141" s="17"/>
      <c r="AY141" s="17"/>
      <c r="AZ141" s="17"/>
      <c r="BA141" s="136"/>
      <c r="BB141" s="136"/>
      <c r="BC141" s="136"/>
      <c r="BD141" s="136"/>
      <c r="BE141" s="356"/>
      <c r="BF141" s="356"/>
      <c r="BG141" s="356"/>
      <c r="BH141" s="356"/>
      <c r="BI141" s="356"/>
      <c r="BJ141" s="356"/>
      <c r="BK141" s="356"/>
      <c r="BL141" s="19"/>
      <c r="BM141" s="12">
        <f t="shared" si="18"/>
        <v>0</v>
      </c>
      <c r="BN141" s="37">
        <f t="shared" si="19"/>
        <v>0</v>
      </c>
      <c r="BO141" s="38">
        <f t="shared" si="20"/>
        <v>0</v>
      </c>
      <c r="BP141" s="120">
        <f t="shared" si="21"/>
        <v>0</v>
      </c>
      <c r="BQ141" s="121">
        <f t="shared" si="22"/>
        <v>0</v>
      </c>
      <c r="BR141" s="108">
        <f t="shared" si="23"/>
        <v>64</v>
      </c>
      <c r="BS141" s="82">
        <f t="shared" si="24"/>
        <v>0.08888888888888889</v>
      </c>
      <c r="BT141" s="136">
        <f t="shared" si="25"/>
        <v>0</v>
      </c>
      <c r="BU141" s="136">
        <f t="shared" si="26"/>
        <v>0</v>
      </c>
      <c r="BV141" s="109"/>
      <c r="BW141" s="110"/>
    </row>
    <row r="145" spans="1:75" s="1" customFormat="1" ht="28.5" customHeight="1">
      <c r="A145" s="456"/>
      <c r="B145" s="167" t="s">
        <v>249</v>
      </c>
      <c r="C145" s="83"/>
      <c r="D145" s="165"/>
      <c r="E145" s="166"/>
      <c r="F145" s="84"/>
      <c r="G145" s="84"/>
      <c r="H145" s="84"/>
      <c r="I145" s="84"/>
      <c r="J145" s="84"/>
      <c r="K145" s="83"/>
      <c r="L145" s="88"/>
      <c r="M145" s="83"/>
      <c r="N145" s="84"/>
      <c r="O145" s="143"/>
      <c r="P145" s="84"/>
      <c r="Q145" s="84"/>
      <c r="R145" s="143"/>
      <c r="S145" s="85"/>
      <c r="T145" s="84"/>
      <c r="U145" s="143"/>
      <c r="V145" s="86"/>
      <c r="W145" s="86"/>
      <c r="X145" s="88"/>
      <c r="Y145" s="88"/>
      <c r="Z145" s="88"/>
      <c r="AA145" s="88"/>
      <c r="AB145" s="88"/>
      <c r="AC145" s="88"/>
      <c r="AD145" s="88"/>
      <c r="AE145" s="160"/>
      <c r="AF145" s="88"/>
      <c r="AG145" s="160"/>
      <c r="AH145" s="128"/>
      <c r="AI145" s="86"/>
      <c r="AJ145" s="86"/>
      <c r="AK145" s="88"/>
      <c r="AL145" s="88"/>
      <c r="AM145" s="88"/>
      <c r="AN145" s="160"/>
      <c r="AO145" s="88"/>
      <c r="AP145" s="88"/>
      <c r="AQ145" s="88"/>
      <c r="AR145" s="128"/>
      <c r="AS145" s="17"/>
      <c r="AT145" s="17">
        <v>162</v>
      </c>
      <c r="AU145" s="17"/>
      <c r="AV145" s="17"/>
      <c r="AW145" s="17"/>
      <c r="AX145" s="17"/>
      <c r="AY145" s="17"/>
      <c r="AZ145" s="17"/>
      <c r="BA145" s="136"/>
      <c r="BB145" s="136"/>
      <c r="BC145" s="136"/>
      <c r="BD145" s="136"/>
      <c r="BE145" s="356"/>
      <c r="BF145" s="356"/>
      <c r="BG145" s="356"/>
      <c r="BH145" s="356"/>
      <c r="BI145" s="356"/>
      <c r="BJ145" s="356"/>
      <c r="BK145" s="356"/>
      <c r="BL145" s="19"/>
      <c r="BM145" s="12">
        <f t="shared" si="18"/>
        <v>0</v>
      </c>
      <c r="BN145" s="37">
        <f t="shared" si="19"/>
        <v>0</v>
      </c>
      <c r="BO145" s="38">
        <f t="shared" si="20"/>
        <v>0</v>
      </c>
      <c r="BP145" s="120">
        <f t="shared" si="21"/>
        <v>0</v>
      </c>
      <c r="BQ145" s="121">
        <f t="shared" si="22"/>
        <v>0</v>
      </c>
      <c r="BR145" s="108">
        <f t="shared" si="23"/>
        <v>162</v>
      </c>
      <c r="BS145" s="82">
        <f t="shared" si="24"/>
        <v>0.225</v>
      </c>
      <c r="BT145" s="136">
        <f t="shared" si="25"/>
        <v>0</v>
      </c>
      <c r="BU145" s="136">
        <f t="shared" si="26"/>
        <v>0</v>
      </c>
      <c r="BV145" s="109"/>
      <c r="BW145" s="110"/>
    </row>
    <row r="146" spans="1:75" s="1" customFormat="1" ht="14.25" customHeight="1">
      <c r="A146" s="456"/>
      <c r="B146" s="168" t="s">
        <v>1</v>
      </c>
      <c r="C146" s="83"/>
      <c r="D146" s="165"/>
      <c r="E146" s="166"/>
      <c r="F146" s="84"/>
      <c r="G146" s="84"/>
      <c r="H146" s="84"/>
      <c r="I146" s="84"/>
      <c r="J146" s="84"/>
      <c r="K146" s="83"/>
      <c r="L146" s="88"/>
      <c r="M146" s="83"/>
      <c r="N146" s="84"/>
      <c r="O146" s="143"/>
      <c r="P146" s="84"/>
      <c r="Q146" s="84"/>
      <c r="R146" s="143"/>
      <c r="S146" s="85"/>
      <c r="T146" s="84"/>
      <c r="U146" s="143"/>
      <c r="V146" s="86"/>
      <c r="W146" s="86"/>
      <c r="X146" s="88"/>
      <c r="Y146" s="88"/>
      <c r="Z146" s="88"/>
      <c r="AA146" s="88"/>
      <c r="AB146" s="88"/>
      <c r="AC146" s="88"/>
      <c r="AD146" s="88"/>
      <c r="AE146" s="160"/>
      <c r="AF146" s="88"/>
      <c r="AG146" s="160"/>
      <c r="AH146" s="128"/>
      <c r="AI146" s="86"/>
      <c r="AJ146" s="86"/>
      <c r="AK146" s="88"/>
      <c r="AL146" s="88"/>
      <c r="AM146" s="88"/>
      <c r="AN146" s="160"/>
      <c r="AO146" s="88"/>
      <c r="AP146" s="88"/>
      <c r="AQ146" s="88"/>
      <c r="AR146" s="128"/>
      <c r="AS146" s="17"/>
      <c r="AT146" s="17">
        <v>2</v>
      </c>
      <c r="AU146" s="17"/>
      <c r="AV146" s="17"/>
      <c r="AW146" s="17"/>
      <c r="AX146" s="17"/>
      <c r="AY146" s="17"/>
      <c r="AZ146" s="17"/>
      <c r="BA146" s="136"/>
      <c r="BB146" s="136"/>
      <c r="BC146" s="136"/>
      <c r="BD146" s="136"/>
      <c r="BE146" s="356"/>
      <c r="BF146" s="356"/>
      <c r="BG146" s="356"/>
      <c r="BH146" s="356"/>
      <c r="BI146" s="356"/>
      <c r="BJ146" s="356"/>
      <c r="BK146" s="356"/>
      <c r="BL146" s="19"/>
      <c r="BM146" s="12">
        <f t="shared" si="18"/>
        <v>0</v>
      </c>
      <c r="BN146" s="37">
        <f t="shared" si="19"/>
        <v>0</v>
      </c>
      <c r="BO146" s="38">
        <f t="shared" si="20"/>
        <v>0</v>
      </c>
      <c r="BP146" s="120">
        <f t="shared" si="21"/>
        <v>0</v>
      </c>
      <c r="BQ146" s="121">
        <f t="shared" si="22"/>
        <v>0</v>
      </c>
      <c r="BR146" s="108">
        <f t="shared" si="23"/>
        <v>2</v>
      </c>
      <c r="BS146" s="82">
        <f t="shared" si="24"/>
        <v>0.002777777777777778</v>
      </c>
      <c r="BT146" s="136">
        <f t="shared" si="25"/>
        <v>0</v>
      </c>
      <c r="BU146" s="136">
        <f t="shared" si="26"/>
        <v>0</v>
      </c>
      <c r="BV146" s="109"/>
      <c r="BW146" s="110"/>
    </row>
    <row r="147" spans="1:75" s="1" customFormat="1" ht="14.25" customHeight="1">
      <c r="A147" s="456"/>
      <c r="B147" s="167" t="s">
        <v>0</v>
      </c>
      <c r="C147" s="83"/>
      <c r="D147" s="165"/>
      <c r="E147" s="166"/>
      <c r="F147" s="84"/>
      <c r="G147" s="84"/>
      <c r="H147" s="84"/>
      <c r="I147" s="84"/>
      <c r="J147" s="84"/>
      <c r="K147" s="83"/>
      <c r="L147" s="88"/>
      <c r="M147" s="83"/>
      <c r="N147" s="84"/>
      <c r="O147" s="143"/>
      <c r="P147" s="84"/>
      <c r="Q147" s="84"/>
      <c r="R147" s="143"/>
      <c r="S147" s="85"/>
      <c r="T147" s="84"/>
      <c r="U147" s="143"/>
      <c r="V147" s="86"/>
      <c r="W147" s="86"/>
      <c r="X147" s="88"/>
      <c r="Y147" s="88"/>
      <c r="Z147" s="88"/>
      <c r="AA147" s="88"/>
      <c r="AB147" s="88"/>
      <c r="AC147" s="88"/>
      <c r="AD147" s="88"/>
      <c r="AE147" s="160"/>
      <c r="AF147" s="88"/>
      <c r="AG147" s="160"/>
      <c r="AH147" s="128"/>
      <c r="AI147" s="86"/>
      <c r="AJ147" s="86"/>
      <c r="AK147" s="88"/>
      <c r="AL147" s="88"/>
      <c r="AM147" s="88"/>
      <c r="AN147" s="160"/>
      <c r="AO147" s="88"/>
      <c r="AP147" s="88"/>
      <c r="AQ147" s="88"/>
      <c r="AR147" s="128"/>
      <c r="AS147" s="17"/>
      <c r="AT147" s="17">
        <v>6</v>
      </c>
      <c r="AU147" s="17"/>
      <c r="AV147" s="17"/>
      <c r="AW147" s="17"/>
      <c r="AX147" s="17"/>
      <c r="AY147" s="17"/>
      <c r="AZ147" s="17"/>
      <c r="BA147" s="136"/>
      <c r="BB147" s="136"/>
      <c r="BC147" s="136"/>
      <c r="BD147" s="136"/>
      <c r="BE147" s="356"/>
      <c r="BF147" s="356"/>
      <c r="BG147" s="356"/>
      <c r="BH147" s="356"/>
      <c r="BI147" s="356"/>
      <c r="BJ147" s="356"/>
      <c r="BK147" s="356"/>
      <c r="BL147" s="19"/>
      <c r="BM147" s="12">
        <f t="shared" si="18"/>
        <v>0</v>
      </c>
      <c r="BN147" s="37">
        <f t="shared" si="19"/>
        <v>0</v>
      </c>
      <c r="BO147" s="38">
        <f t="shared" si="20"/>
        <v>0</v>
      </c>
      <c r="BP147" s="120">
        <f t="shared" si="21"/>
        <v>0</v>
      </c>
      <c r="BQ147" s="121">
        <f t="shared" si="22"/>
        <v>0</v>
      </c>
      <c r="BR147" s="108">
        <f t="shared" si="23"/>
        <v>6</v>
      </c>
      <c r="BS147" s="82">
        <f t="shared" si="24"/>
        <v>0.008333333333333333</v>
      </c>
      <c r="BT147" s="136">
        <f t="shared" si="25"/>
        <v>0</v>
      </c>
      <c r="BU147" s="136">
        <f t="shared" si="26"/>
        <v>0</v>
      </c>
      <c r="BV147" s="109"/>
      <c r="BW147" s="110"/>
    </row>
    <row r="148" spans="1:75" s="1" customFormat="1" ht="14.25" customHeight="1">
      <c r="A148" s="456"/>
      <c r="B148" s="167" t="s">
        <v>155</v>
      </c>
      <c r="C148" s="83"/>
      <c r="D148" s="165"/>
      <c r="E148" s="166"/>
      <c r="F148" s="84"/>
      <c r="G148" s="84"/>
      <c r="H148" s="84"/>
      <c r="I148" s="84"/>
      <c r="J148" s="84"/>
      <c r="K148" s="83"/>
      <c r="L148" s="88"/>
      <c r="M148" s="83"/>
      <c r="N148" s="84"/>
      <c r="O148" s="143"/>
      <c r="P148" s="84"/>
      <c r="Q148" s="84"/>
      <c r="R148" s="143"/>
      <c r="S148" s="85"/>
      <c r="T148" s="84"/>
      <c r="U148" s="143"/>
      <c r="V148" s="86"/>
      <c r="W148" s="86"/>
      <c r="X148" s="88"/>
      <c r="Y148" s="88"/>
      <c r="Z148" s="88"/>
      <c r="AA148" s="88"/>
      <c r="AB148" s="88"/>
      <c r="AC148" s="88"/>
      <c r="AD148" s="88"/>
      <c r="AE148" s="160"/>
      <c r="AF148" s="88"/>
      <c r="AG148" s="160"/>
      <c r="AH148" s="128"/>
      <c r="AI148" s="86"/>
      <c r="AJ148" s="86"/>
      <c r="AK148" s="88"/>
      <c r="AL148" s="88"/>
      <c r="AM148" s="88"/>
      <c r="AN148" s="160"/>
      <c r="AO148" s="88"/>
      <c r="AP148" s="88"/>
      <c r="AQ148" s="88"/>
      <c r="AR148" s="128"/>
      <c r="AS148" s="17"/>
      <c r="AT148" s="17">
        <v>6</v>
      </c>
      <c r="AU148" s="17"/>
      <c r="AV148" s="17"/>
      <c r="AW148" s="17"/>
      <c r="AX148" s="17"/>
      <c r="AY148" s="17"/>
      <c r="AZ148" s="17"/>
      <c r="BA148" s="136"/>
      <c r="BB148" s="136"/>
      <c r="BC148" s="136"/>
      <c r="BD148" s="136"/>
      <c r="BE148" s="356"/>
      <c r="BF148" s="356"/>
      <c r="BG148" s="356"/>
      <c r="BH148" s="356"/>
      <c r="BI148" s="356"/>
      <c r="BJ148" s="356"/>
      <c r="BK148" s="356"/>
      <c r="BL148" s="19"/>
      <c r="BM148" s="12">
        <f t="shared" si="18"/>
        <v>0</v>
      </c>
      <c r="BN148" s="37">
        <f t="shared" si="19"/>
        <v>0</v>
      </c>
      <c r="BO148" s="38">
        <f t="shared" si="20"/>
        <v>0</v>
      </c>
      <c r="BP148" s="120">
        <f t="shared" si="21"/>
        <v>0</v>
      </c>
      <c r="BQ148" s="121">
        <f t="shared" si="22"/>
        <v>0</v>
      </c>
      <c r="BR148" s="108">
        <f t="shared" si="23"/>
        <v>6</v>
      </c>
      <c r="BS148" s="82">
        <f t="shared" si="24"/>
        <v>0.008333333333333333</v>
      </c>
      <c r="BT148" s="136">
        <f t="shared" si="25"/>
        <v>0</v>
      </c>
      <c r="BU148" s="136">
        <f t="shared" si="26"/>
        <v>0</v>
      </c>
      <c r="BV148" s="109"/>
      <c r="BW148" s="110"/>
    </row>
    <row r="149" spans="1:75" s="1" customFormat="1" ht="51" customHeight="1">
      <c r="A149" s="23"/>
      <c r="B149" s="167" t="s">
        <v>345</v>
      </c>
      <c r="C149" s="83"/>
      <c r="D149" s="165"/>
      <c r="E149" s="166"/>
      <c r="F149" s="84"/>
      <c r="G149" s="84"/>
      <c r="H149" s="84"/>
      <c r="I149" s="84"/>
      <c r="J149" s="84"/>
      <c r="K149" s="83"/>
      <c r="L149" s="88"/>
      <c r="M149" s="83"/>
      <c r="N149" s="84"/>
      <c r="O149" s="143"/>
      <c r="P149" s="84"/>
      <c r="Q149" s="84"/>
      <c r="R149" s="143"/>
      <c r="S149" s="85"/>
      <c r="T149" s="84"/>
      <c r="U149" s="143"/>
      <c r="V149" s="86"/>
      <c r="W149" s="86"/>
      <c r="X149" s="88"/>
      <c r="Y149" s="88"/>
      <c r="Z149" s="88"/>
      <c r="AA149" s="88"/>
      <c r="AB149" s="88"/>
      <c r="AC149" s="88"/>
      <c r="AD149" s="88"/>
      <c r="AE149" s="160"/>
      <c r="AF149" s="88"/>
      <c r="AG149" s="160"/>
      <c r="AH149" s="128"/>
      <c r="AI149" s="86"/>
      <c r="AJ149" s="86"/>
      <c r="AK149" s="88"/>
      <c r="AL149" s="88"/>
      <c r="AM149" s="88"/>
      <c r="AN149" s="160"/>
      <c r="AO149" s="88"/>
      <c r="AP149" s="88"/>
      <c r="AQ149" s="88"/>
      <c r="AR149" s="128"/>
      <c r="AS149" s="17"/>
      <c r="AT149" s="17"/>
      <c r="AU149" s="17"/>
      <c r="AV149" s="17"/>
      <c r="AW149" s="17">
        <v>104</v>
      </c>
      <c r="AX149" s="17"/>
      <c r="AY149" s="17"/>
      <c r="AZ149" s="17"/>
      <c r="BA149" s="136"/>
      <c r="BB149" s="136"/>
      <c r="BC149" s="136"/>
      <c r="BD149" s="136"/>
      <c r="BE149" s="356"/>
      <c r="BF149" s="356"/>
      <c r="BG149" s="356"/>
      <c r="BH149" s="356"/>
      <c r="BI149" s="356"/>
      <c r="BJ149" s="356"/>
      <c r="BK149" s="356"/>
      <c r="BL149" s="19"/>
      <c r="BM149" s="12">
        <f t="shared" si="18"/>
        <v>0</v>
      </c>
      <c r="BN149" s="37">
        <f t="shared" si="19"/>
        <v>0</v>
      </c>
      <c r="BO149" s="38">
        <f t="shared" si="20"/>
        <v>0</v>
      </c>
      <c r="BP149" s="120">
        <f t="shared" si="21"/>
        <v>0</v>
      </c>
      <c r="BQ149" s="121">
        <f t="shared" si="22"/>
        <v>0</v>
      </c>
      <c r="BR149" s="108">
        <f t="shared" si="23"/>
        <v>104</v>
      </c>
      <c r="BS149" s="82">
        <f t="shared" si="24"/>
        <v>0.14444444444444443</v>
      </c>
      <c r="BT149" s="136">
        <f t="shared" si="25"/>
        <v>0</v>
      </c>
      <c r="BU149" s="136">
        <f t="shared" si="26"/>
        <v>0</v>
      </c>
      <c r="BV149" s="109"/>
      <c r="BW149" s="110"/>
    </row>
    <row r="150" spans="1:75" s="1" customFormat="1" ht="14.25" customHeight="1">
      <c r="A150" s="23"/>
      <c r="B150" s="168" t="s">
        <v>1</v>
      </c>
      <c r="C150" s="83"/>
      <c r="D150" s="165"/>
      <c r="E150" s="166"/>
      <c r="F150" s="84"/>
      <c r="G150" s="84"/>
      <c r="H150" s="84"/>
      <c r="I150" s="84"/>
      <c r="J150" s="84"/>
      <c r="K150" s="83"/>
      <c r="L150" s="88"/>
      <c r="M150" s="83"/>
      <c r="N150" s="84"/>
      <c r="O150" s="143"/>
      <c r="P150" s="84"/>
      <c r="Q150" s="84"/>
      <c r="R150" s="143"/>
      <c r="S150" s="85"/>
      <c r="T150" s="84"/>
      <c r="U150" s="143"/>
      <c r="V150" s="86"/>
      <c r="W150" s="86"/>
      <c r="X150" s="88"/>
      <c r="Y150" s="88"/>
      <c r="Z150" s="88"/>
      <c r="AA150" s="88"/>
      <c r="AB150" s="88"/>
      <c r="AC150" s="88"/>
      <c r="AD150" s="88"/>
      <c r="AE150" s="160"/>
      <c r="AF150" s="88"/>
      <c r="AG150" s="160"/>
      <c r="AH150" s="128"/>
      <c r="AI150" s="86"/>
      <c r="AJ150" s="86"/>
      <c r="AK150" s="88"/>
      <c r="AL150" s="88"/>
      <c r="AM150" s="88"/>
      <c r="AN150" s="160"/>
      <c r="AO150" s="88"/>
      <c r="AP150" s="88"/>
      <c r="AQ150" s="88"/>
      <c r="AR150" s="128"/>
      <c r="AS150" s="17"/>
      <c r="AT150" s="17"/>
      <c r="AU150" s="17"/>
      <c r="AV150" s="17"/>
      <c r="AW150" s="17">
        <v>2</v>
      </c>
      <c r="AX150" s="17"/>
      <c r="AY150" s="17"/>
      <c r="AZ150" s="17"/>
      <c r="BA150" s="136"/>
      <c r="BB150" s="136"/>
      <c r="BC150" s="136"/>
      <c r="BD150" s="136"/>
      <c r="BE150" s="356"/>
      <c r="BF150" s="356"/>
      <c r="BG150" s="356"/>
      <c r="BH150" s="356"/>
      <c r="BI150" s="356"/>
      <c r="BJ150" s="356"/>
      <c r="BK150" s="356"/>
      <c r="BL150" s="19"/>
      <c r="BM150" s="12">
        <f t="shared" si="18"/>
        <v>0</v>
      </c>
      <c r="BN150" s="37">
        <f t="shared" si="19"/>
        <v>0</v>
      </c>
      <c r="BO150" s="38">
        <f t="shared" si="20"/>
        <v>0</v>
      </c>
      <c r="BP150" s="120">
        <f t="shared" si="21"/>
        <v>0</v>
      </c>
      <c r="BQ150" s="121">
        <f t="shared" si="22"/>
        <v>0</v>
      </c>
      <c r="BR150" s="108">
        <f t="shared" si="23"/>
        <v>2</v>
      </c>
      <c r="BS150" s="82">
        <f t="shared" si="24"/>
        <v>0.002777777777777778</v>
      </c>
      <c r="BT150" s="136">
        <f t="shared" si="25"/>
        <v>0</v>
      </c>
      <c r="BU150" s="136">
        <f t="shared" si="26"/>
        <v>0</v>
      </c>
      <c r="BV150" s="109"/>
      <c r="BW150" s="110"/>
    </row>
    <row r="151" spans="1:75" s="1" customFormat="1" ht="14.25" customHeight="1">
      <c r="A151" s="23"/>
      <c r="B151" s="167" t="s">
        <v>0</v>
      </c>
      <c r="C151" s="83"/>
      <c r="D151" s="165"/>
      <c r="E151" s="166"/>
      <c r="F151" s="84"/>
      <c r="G151" s="84"/>
      <c r="H151" s="84"/>
      <c r="I151" s="84"/>
      <c r="J151" s="84"/>
      <c r="K151" s="83"/>
      <c r="L151" s="88"/>
      <c r="M151" s="83"/>
      <c r="N151" s="84"/>
      <c r="O151" s="143"/>
      <c r="P151" s="84"/>
      <c r="Q151" s="84"/>
      <c r="R151" s="143"/>
      <c r="S151" s="85"/>
      <c r="T151" s="84"/>
      <c r="U151" s="143"/>
      <c r="V151" s="86"/>
      <c r="W151" s="86"/>
      <c r="X151" s="88"/>
      <c r="Y151" s="88"/>
      <c r="Z151" s="88"/>
      <c r="AA151" s="88"/>
      <c r="AB151" s="88"/>
      <c r="AC151" s="88"/>
      <c r="AD151" s="88"/>
      <c r="AE151" s="160"/>
      <c r="AF151" s="88"/>
      <c r="AG151" s="160"/>
      <c r="AH151" s="128"/>
      <c r="AI151" s="86"/>
      <c r="AJ151" s="86"/>
      <c r="AK151" s="88"/>
      <c r="AL151" s="88"/>
      <c r="AM151" s="88"/>
      <c r="AN151" s="160"/>
      <c r="AO151" s="88"/>
      <c r="AP151" s="88"/>
      <c r="AQ151" s="88"/>
      <c r="AR151" s="128"/>
      <c r="AS151" s="17"/>
      <c r="AT151" s="17"/>
      <c r="AU151" s="17"/>
      <c r="AV151" s="17"/>
      <c r="AW151" s="17">
        <v>6</v>
      </c>
      <c r="AX151" s="17"/>
      <c r="AY151" s="17"/>
      <c r="AZ151" s="17"/>
      <c r="BA151" s="136"/>
      <c r="BB151" s="136"/>
      <c r="BC151" s="136"/>
      <c r="BD151" s="136"/>
      <c r="BE151" s="356"/>
      <c r="BF151" s="356"/>
      <c r="BG151" s="356"/>
      <c r="BH151" s="356"/>
      <c r="BI151" s="356"/>
      <c r="BJ151" s="356"/>
      <c r="BK151" s="356"/>
      <c r="BL151" s="19"/>
      <c r="BM151" s="12">
        <f t="shared" si="18"/>
        <v>0</v>
      </c>
      <c r="BN151" s="37">
        <f t="shared" si="19"/>
        <v>0</v>
      </c>
      <c r="BO151" s="38">
        <f t="shared" si="20"/>
        <v>0</v>
      </c>
      <c r="BP151" s="120">
        <f t="shared" si="21"/>
        <v>0</v>
      </c>
      <c r="BQ151" s="121">
        <f t="shared" si="22"/>
        <v>0</v>
      </c>
      <c r="BR151" s="108">
        <f t="shared" si="23"/>
        <v>6</v>
      </c>
      <c r="BS151" s="82">
        <f t="shared" si="24"/>
        <v>0.008333333333333333</v>
      </c>
      <c r="BT151" s="136">
        <f t="shared" si="25"/>
        <v>0</v>
      </c>
      <c r="BU151" s="136">
        <f t="shared" si="26"/>
        <v>0</v>
      </c>
      <c r="BV151" s="109"/>
      <c r="BW151" s="110"/>
    </row>
    <row r="152" spans="1:75" s="1" customFormat="1" ht="29.25" customHeight="1">
      <c r="A152" s="23"/>
      <c r="B152" s="167" t="s">
        <v>346</v>
      </c>
      <c r="C152" s="83"/>
      <c r="D152" s="165"/>
      <c r="E152" s="166"/>
      <c r="F152" s="84"/>
      <c r="G152" s="84"/>
      <c r="H152" s="84"/>
      <c r="I152" s="84"/>
      <c r="J152" s="84"/>
      <c r="K152" s="83"/>
      <c r="L152" s="88"/>
      <c r="M152" s="83"/>
      <c r="N152" s="84"/>
      <c r="O152" s="143"/>
      <c r="P152" s="84"/>
      <c r="Q152" s="84"/>
      <c r="R152" s="143"/>
      <c r="S152" s="85"/>
      <c r="T152" s="84"/>
      <c r="U152" s="143"/>
      <c r="V152" s="86"/>
      <c r="W152" s="86"/>
      <c r="X152" s="88"/>
      <c r="Y152" s="88"/>
      <c r="Z152" s="88"/>
      <c r="AA152" s="88"/>
      <c r="AB152" s="88"/>
      <c r="AC152" s="88"/>
      <c r="AD152" s="88"/>
      <c r="AE152" s="160"/>
      <c r="AF152" s="88"/>
      <c r="AG152" s="160"/>
      <c r="AH152" s="128"/>
      <c r="AI152" s="86"/>
      <c r="AJ152" s="86"/>
      <c r="AK152" s="88"/>
      <c r="AL152" s="88"/>
      <c r="AM152" s="88"/>
      <c r="AN152" s="160"/>
      <c r="AO152" s="88"/>
      <c r="AP152" s="88"/>
      <c r="AQ152" s="88"/>
      <c r="AR152" s="128"/>
      <c r="AS152" s="17"/>
      <c r="AT152" s="17"/>
      <c r="AU152" s="17"/>
      <c r="AV152" s="17"/>
      <c r="AW152" s="17">
        <v>92</v>
      </c>
      <c r="AX152" s="17"/>
      <c r="AY152" s="17"/>
      <c r="AZ152" s="17"/>
      <c r="BA152" s="136"/>
      <c r="BB152" s="136"/>
      <c r="BC152" s="136"/>
      <c r="BD152" s="136"/>
      <c r="BE152" s="356"/>
      <c r="BF152" s="356"/>
      <c r="BG152" s="356"/>
      <c r="BH152" s="356"/>
      <c r="BI152" s="356"/>
      <c r="BJ152" s="356"/>
      <c r="BK152" s="356"/>
      <c r="BL152" s="19"/>
      <c r="BM152" s="12">
        <f t="shared" si="18"/>
        <v>0</v>
      </c>
      <c r="BN152" s="37">
        <f t="shared" si="19"/>
        <v>0</v>
      </c>
      <c r="BO152" s="38">
        <f t="shared" si="20"/>
        <v>0</v>
      </c>
      <c r="BP152" s="120">
        <f t="shared" si="21"/>
        <v>0</v>
      </c>
      <c r="BQ152" s="121">
        <f t="shared" si="22"/>
        <v>0</v>
      </c>
      <c r="BR152" s="108">
        <f t="shared" si="23"/>
        <v>92</v>
      </c>
      <c r="BS152" s="82">
        <f t="shared" si="24"/>
        <v>0.12777777777777777</v>
      </c>
      <c r="BT152" s="136">
        <f t="shared" si="25"/>
        <v>0</v>
      </c>
      <c r="BU152" s="136">
        <f t="shared" si="26"/>
        <v>0</v>
      </c>
      <c r="BV152" s="109"/>
      <c r="BW152" s="110"/>
    </row>
    <row r="153" spans="1:75" s="1" customFormat="1" ht="14.25" customHeight="1">
      <c r="A153" s="23"/>
      <c r="B153" s="168" t="s">
        <v>1</v>
      </c>
      <c r="C153" s="83"/>
      <c r="D153" s="165"/>
      <c r="E153" s="166"/>
      <c r="F153" s="84"/>
      <c r="G153" s="84"/>
      <c r="H153" s="84"/>
      <c r="I153" s="84"/>
      <c r="J153" s="84"/>
      <c r="K153" s="83"/>
      <c r="L153" s="88"/>
      <c r="M153" s="83"/>
      <c r="N153" s="84"/>
      <c r="O153" s="143"/>
      <c r="P153" s="84"/>
      <c r="Q153" s="84"/>
      <c r="R153" s="143"/>
      <c r="S153" s="85"/>
      <c r="T153" s="84"/>
      <c r="U153" s="143"/>
      <c r="V153" s="86"/>
      <c r="W153" s="86"/>
      <c r="X153" s="88"/>
      <c r="Y153" s="88"/>
      <c r="Z153" s="88"/>
      <c r="AA153" s="88"/>
      <c r="AB153" s="88"/>
      <c r="AC153" s="88"/>
      <c r="AD153" s="88"/>
      <c r="AE153" s="160"/>
      <c r="AF153" s="88"/>
      <c r="AG153" s="160"/>
      <c r="AH153" s="128"/>
      <c r="AI153" s="86"/>
      <c r="AJ153" s="86"/>
      <c r="AK153" s="88"/>
      <c r="AL153" s="88"/>
      <c r="AM153" s="88"/>
      <c r="AN153" s="160"/>
      <c r="AO153" s="88"/>
      <c r="AP153" s="88"/>
      <c r="AQ153" s="88"/>
      <c r="AR153" s="128"/>
      <c r="AS153" s="17"/>
      <c r="AT153" s="17"/>
      <c r="AU153" s="17"/>
      <c r="AV153" s="17"/>
      <c r="AW153" s="17">
        <v>2</v>
      </c>
      <c r="AX153" s="17"/>
      <c r="AY153" s="17"/>
      <c r="AZ153" s="17"/>
      <c r="BA153" s="136"/>
      <c r="BB153" s="136"/>
      <c r="BC153" s="136"/>
      <c r="BD153" s="136"/>
      <c r="BE153" s="356"/>
      <c r="BF153" s="356"/>
      <c r="BG153" s="356"/>
      <c r="BH153" s="356"/>
      <c r="BI153" s="356"/>
      <c r="BJ153" s="356"/>
      <c r="BK153" s="356"/>
      <c r="BL153" s="19"/>
      <c r="BM153" s="12">
        <f t="shared" si="18"/>
        <v>0</v>
      </c>
      <c r="BN153" s="37">
        <f t="shared" si="19"/>
        <v>0</v>
      </c>
      <c r="BO153" s="38">
        <f t="shared" si="20"/>
        <v>0</v>
      </c>
      <c r="BP153" s="120">
        <f t="shared" si="21"/>
        <v>0</v>
      </c>
      <c r="BQ153" s="121">
        <f t="shared" si="22"/>
        <v>0</v>
      </c>
      <c r="BR153" s="108">
        <f t="shared" si="23"/>
        <v>2</v>
      </c>
      <c r="BS153" s="82">
        <f t="shared" si="24"/>
        <v>0.002777777777777778</v>
      </c>
      <c r="BT153" s="136">
        <f t="shared" si="25"/>
        <v>0</v>
      </c>
      <c r="BU153" s="136">
        <f t="shared" si="26"/>
        <v>0</v>
      </c>
      <c r="BV153" s="109"/>
      <c r="BW153" s="110"/>
    </row>
    <row r="154" spans="1:75" s="1" customFormat="1" ht="14.25" customHeight="1">
      <c r="A154" s="23"/>
      <c r="B154" s="167" t="s">
        <v>0</v>
      </c>
      <c r="C154" s="83"/>
      <c r="D154" s="165"/>
      <c r="E154" s="166"/>
      <c r="F154" s="84"/>
      <c r="G154" s="84"/>
      <c r="H154" s="84"/>
      <c r="I154" s="84"/>
      <c r="J154" s="84"/>
      <c r="K154" s="83"/>
      <c r="L154" s="88"/>
      <c r="M154" s="83"/>
      <c r="N154" s="84"/>
      <c r="O154" s="143"/>
      <c r="P154" s="84"/>
      <c r="Q154" s="84"/>
      <c r="R154" s="143"/>
      <c r="S154" s="85"/>
      <c r="T154" s="84"/>
      <c r="U154" s="143"/>
      <c r="V154" s="86"/>
      <c r="W154" s="86"/>
      <c r="X154" s="88"/>
      <c r="Y154" s="88"/>
      <c r="Z154" s="88"/>
      <c r="AA154" s="88"/>
      <c r="AB154" s="88"/>
      <c r="AC154" s="88"/>
      <c r="AD154" s="88"/>
      <c r="AE154" s="160"/>
      <c r="AF154" s="88"/>
      <c r="AG154" s="160"/>
      <c r="AH154" s="128"/>
      <c r="AI154" s="86"/>
      <c r="AJ154" s="86"/>
      <c r="AK154" s="88"/>
      <c r="AL154" s="88"/>
      <c r="AM154" s="88"/>
      <c r="AN154" s="160"/>
      <c r="AO154" s="88"/>
      <c r="AP154" s="88"/>
      <c r="AQ154" s="88"/>
      <c r="AR154" s="128"/>
      <c r="AS154" s="17"/>
      <c r="AT154" s="17"/>
      <c r="AU154" s="17"/>
      <c r="AV154" s="17"/>
      <c r="AW154" s="17">
        <v>6</v>
      </c>
      <c r="AX154" s="17"/>
      <c r="AY154" s="17"/>
      <c r="AZ154" s="17"/>
      <c r="BA154" s="136"/>
      <c r="BB154" s="136"/>
      <c r="BC154" s="136"/>
      <c r="BD154" s="136"/>
      <c r="BE154" s="356"/>
      <c r="BF154" s="356"/>
      <c r="BG154" s="356"/>
      <c r="BH154" s="356"/>
      <c r="BI154" s="356"/>
      <c r="BJ154" s="356"/>
      <c r="BK154" s="356"/>
      <c r="BL154" s="19"/>
      <c r="BM154" s="12">
        <f t="shared" si="18"/>
        <v>0</v>
      </c>
      <c r="BN154" s="37">
        <f t="shared" si="19"/>
        <v>0</v>
      </c>
      <c r="BO154" s="38">
        <f t="shared" si="20"/>
        <v>0</v>
      </c>
      <c r="BP154" s="120">
        <f t="shared" si="21"/>
        <v>0</v>
      </c>
      <c r="BQ154" s="121">
        <f t="shared" si="22"/>
        <v>0</v>
      </c>
      <c r="BR154" s="108">
        <f t="shared" si="23"/>
        <v>6</v>
      </c>
      <c r="BS154" s="82">
        <f t="shared" si="24"/>
        <v>0.008333333333333333</v>
      </c>
      <c r="BT154" s="136">
        <f t="shared" si="25"/>
        <v>0</v>
      </c>
      <c r="BU154" s="136">
        <f t="shared" si="26"/>
        <v>0</v>
      </c>
      <c r="BV154" s="109"/>
      <c r="BW154" s="110"/>
    </row>
    <row r="155" spans="1:75" s="1" customFormat="1" ht="14.25" customHeight="1">
      <c r="A155" s="23"/>
      <c r="B155" s="167" t="s">
        <v>155</v>
      </c>
      <c r="C155" s="83"/>
      <c r="D155" s="165"/>
      <c r="E155" s="166"/>
      <c r="F155" s="84"/>
      <c r="G155" s="84"/>
      <c r="H155" s="84"/>
      <c r="I155" s="84"/>
      <c r="J155" s="84"/>
      <c r="K155" s="83"/>
      <c r="L155" s="88"/>
      <c r="M155" s="83"/>
      <c r="N155" s="84"/>
      <c r="O155" s="143"/>
      <c r="P155" s="84"/>
      <c r="Q155" s="84"/>
      <c r="R155" s="143"/>
      <c r="S155" s="85"/>
      <c r="T155" s="84"/>
      <c r="U155" s="143"/>
      <c r="V155" s="86"/>
      <c r="W155" s="86"/>
      <c r="X155" s="88"/>
      <c r="Y155" s="88"/>
      <c r="Z155" s="88"/>
      <c r="AA155" s="88"/>
      <c r="AB155" s="88"/>
      <c r="AC155" s="88"/>
      <c r="AD155" s="88"/>
      <c r="AE155" s="160"/>
      <c r="AF155" s="88"/>
      <c r="AG155" s="160"/>
      <c r="AH155" s="128"/>
      <c r="AI155" s="86"/>
      <c r="AJ155" s="86"/>
      <c r="AK155" s="88"/>
      <c r="AL155" s="88"/>
      <c r="AM155" s="88"/>
      <c r="AN155" s="160"/>
      <c r="AO155" s="88"/>
      <c r="AP155" s="88"/>
      <c r="AQ155" s="88"/>
      <c r="AR155" s="128"/>
      <c r="AS155" s="17"/>
      <c r="AT155" s="17"/>
      <c r="AU155" s="17"/>
      <c r="AV155" s="17"/>
      <c r="AW155" s="17">
        <v>6</v>
      </c>
      <c r="AX155" s="17"/>
      <c r="AY155" s="17"/>
      <c r="AZ155" s="17"/>
      <c r="BA155" s="136"/>
      <c r="BB155" s="136"/>
      <c r="BC155" s="136"/>
      <c r="BD155" s="136"/>
      <c r="BE155" s="356"/>
      <c r="BF155" s="356"/>
      <c r="BG155" s="356"/>
      <c r="BH155" s="356"/>
      <c r="BI155" s="356"/>
      <c r="BJ155" s="356"/>
      <c r="BK155" s="356"/>
      <c r="BL155" s="19"/>
      <c r="BM155" s="12">
        <f aca="true" t="shared" si="27" ref="BM155:BM221">BL155/720</f>
        <v>0</v>
      </c>
      <c r="BN155" s="540">
        <f t="shared" si="19"/>
        <v>0</v>
      </c>
      <c r="BO155" s="38">
        <f t="shared" si="20"/>
        <v>0</v>
      </c>
      <c r="BP155" s="120">
        <f t="shared" si="21"/>
        <v>0</v>
      </c>
      <c r="BQ155" s="121">
        <f t="shared" si="22"/>
        <v>0</v>
      </c>
      <c r="BR155" s="108">
        <f t="shared" si="23"/>
        <v>6</v>
      </c>
      <c r="BS155" s="82">
        <f t="shared" si="24"/>
        <v>0.008333333333333333</v>
      </c>
      <c r="BT155" s="136">
        <f t="shared" si="25"/>
        <v>0</v>
      </c>
      <c r="BU155" s="136">
        <f t="shared" si="26"/>
        <v>0</v>
      </c>
      <c r="BV155" s="109"/>
      <c r="BW155" s="110"/>
    </row>
    <row r="156" spans="1:75" s="1" customFormat="1" ht="14.25" customHeight="1">
      <c r="A156" s="23" t="s">
        <v>99</v>
      </c>
      <c r="B156" s="167"/>
      <c r="C156" s="83"/>
      <c r="D156" s="165"/>
      <c r="E156" s="166"/>
      <c r="F156" s="84"/>
      <c r="G156" s="84"/>
      <c r="H156" s="84"/>
      <c r="I156" s="84"/>
      <c r="J156" s="84"/>
      <c r="K156" s="83"/>
      <c r="L156" s="88"/>
      <c r="M156" s="83"/>
      <c r="N156" s="84"/>
      <c r="O156" s="143"/>
      <c r="P156" s="84"/>
      <c r="Q156" s="84"/>
      <c r="R156" s="143"/>
      <c r="S156" s="85"/>
      <c r="T156" s="84"/>
      <c r="U156" s="143"/>
      <c r="V156" s="86"/>
      <c r="W156" s="86"/>
      <c r="X156" s="88"/>
      <c r="Y156" s="88"/>
      <c r="Z156" s="88"/>
      <c r="AA156" s="88"/>
      <c r="AB156" s="88"/>
      <c r="AC156" s="88"/>
      <c r="AD156" s="88"/>
      <c r="AE156" s="160"/>
      <c r="AF156" s="88"/>
      <c r="AG156" s="160"/>
      <c r="AH156" s="128"/>
      <c r="AI156" s="86"/>
      <c r="AJ156" s="86"/>
      <c r="AK156" s="88"/>
      <c r="AL156" s="88"/>
      <c r="AM156" s="88"/>
      <c r="AN156" s="160"/>
      <c r="AO156" s="88"/>
      <c r="AP156" s="88"/>
      <c r="AQ156" s="88"/>
      <c r="AR156" s="128"/>
      <c r="AS156" s="17"/>
      <c r="AT156" s="17"/>
      <c r="AU156" s="17"/>
      <c r="AV156" s="17"/>
      <c r="AW156" s="17"/>
      <c r="AX156" s="17"/>
      <c r="AY156" s="17"/>
      <c r="AZ156" s="17"/>
      <c r="BA156" s="136"/>
      <c r="BB156" s="136"/>
      <c r="BC156" s="136"/>
      <c r="BD156" s="136"/>
      <c r="BE156" s="356"/>
      <c r="BF156" s="356"/>
      <c r="BG156" s="356"/>
      <c r="BH156" s="356"/>
      <c r="BI156" s="356"/>
      <c r="BJ156" s="356"/>
      <c r="BK156" s="356"/>
      <c r="BL156" s="19">
        <f>BN156+BP156</f>
        <v>1192</v>
      </c>
      <c r="BM156" s="12">
        <f t="shared" si="27"/>
        <v>1.6555555555555554</v>
      </c>
      <c r="BN156" s="540">
        <f>BN157+BN158+BN159+BN160</f>
        <v>918</v>
      </c>
      <c r="BO156" s="38">
        <f t="shared" si="20"/>
        <v>1.275</v>
      </c>
      <c r="BP156" s="120">
        <f>BP157+BP158+BP159+BP160</f>
        <v>274</v>
      </c>
      <c r="BQ156" s="121">
        <f t="shared" si="22"/>
        <v>0.38055555555555554</v>
      </c>
      <c r="BR156" s="108">
        <f t="shared" si="23"/>
        <v>0</v>
      </c>
      <c r="BS156" s="82">
        <f t="shared" si="24"/>
        <v>0</v>
      </c>
      <c r="BT156" s="136">
        <f t="shared" si="25"/>
        <v>0</v>
      </c>
      <c r="BU156" s="136">
        <f t="shared" si="26"/>
        <v>0</v>
      </c>
      <c r="BV156" s="109"/>
      <c r="BW156" s="110"/>
    </row>
    <row r="157" spans="1:75" s="1" customFormat="1" ht="14.25" customHeight="1">
      <c r="A157" s="456"/>
      <c r="B157" s="170" t="s">
        <v>82</v>
      </c>
      <c r="C157" s="83"/>
      <c r="D157" s="165"/>
      <c r="E157" s="166"/>
      <c r="F157" s="84"/>
      <c r="G157" s="84">
        <v>234</v>
      </c>
      <c r="H157" s="84"/>
      <c r="I157" s="84"/>
      <c r="J157" s="84"/>
      <c r="K157" s="83">
        <v>234</v>
      </c>
      <c r="L157" s="88"/>
      <c r="M157" s="83"/>
      <c r="N157" s="84">
        <v>234</v>
      </c>
      <c r="O157" s="143">
        <v>234</v>
      </c>
      <c r="P157" s="84"/>
      <c r="Q157" s="84"/>
      <c r="R157" s="143"/>
      <c r="S157" s="85"/>
      <c r="T157" s="84"/>
      <c r="U157" s="143"/>
      <c r="V157" s="86"/>
      <c r="W157" s="86"/>
      <c r="X157" s="88"/>
      <c r="Y157" s="88"/>
      <c r="Z157" s="88"/>
      <c r="AA157" s="88"/>
      <c r="AB157" s="88"/>
      <c r="AC157" s="88"/>
      <c r="AD157" s="88"/>
      <c r="AE157" s="160"/>
      <c r="AF157" s="88"/>
      <c r="AG157" s="160"/>
      <c r="AH157" s="128"/>
      <c r="AI157" s="86"/>
      <c r="AJ157" s="86"/>
      <c r="AK157" s="88"/>
      <c r="AL157" s="88"/>
      <c r="AM157" s="88"/>
      <c r="AN157" s="160"/>
      <c r="AO157" s="88"/>
      <c r="AP157" s="88"/>
      <c r="AQ157" s="88"/>
      <c r="AR157" s="128"/>
      <c r="AS157" s="17"/>
      <c r="AT157" s="17"/>
      <c r="AU157" s="17"/>
      <c r="AV157" s="17"/>
      <c r="AW157" s="17"/>
      <c r="AX157" s="17"/>
      <c r="AY157" s="17"/>
      <c r="AZ157" s="17"/>
      <c r="BA157" s="136"/>
      <c r="BB157" s="136"/>
      <c r="BC157" s="136"/>
      <c r="BD157" s="136"/>
      <c r="BE157" s="356"/>
      <c r="BF157" s="356"/>
      <c r="BG157" s="356"/>
      <c r="BH157" s="356"/>
      <c r="BI157" s="356"/>
      <c r="BJ157" s="356"/>
      <c r="BK157" s="356"/>
      <c r="BL157" s="19"/>
      <c r="BM157" s="12">
        <f t="shared" si="27"/>
        <v>0</v>
      </c>
      <c r="BN157" s="540">
        <f>BL157+AR157+AQ157+AP157+AO157+AM157+AL157+AK157+AJ157+AI157+AH157+AF157+AD157+AC157+AB157+AA157+Z157+Y157+X157+W157+V157+T157+S157+Q157+P157+N157+M157+L157+K157+J157+I157+H157+G157+F157+D157+C157</f>
        <v>702</v>
      </c>
      <c r="BO157" s="38">
        <f>BN157/720</f>
        <v>0.975</v>
      </c>
      <c r="BP157" s="120">
        <f>AN157+AG157+AE157+U157+R157+O157+E157</f>
        <v>234</v>
      </c>
      <c r="BQ157" s="121"/>
      <c r="BR157" s="108">
        <f t="shared" si="23"/>
        <v>0</v>
      </c>
      <c r="BS157" s="82">
        <f t="shared" si="24"/>
        <v>0</v>
      </c>
      <c r="BT157" s="136">
        <f t="shared" si="25"/>
        <v>0</v>
      </c>
      <c r="BU157" s="136">
        <f t="shared" si="26"/>
        <v>0</v>
      </c>
      <c r="BV157" s="109"/>
      <c r="BW157" s="110"/>
    </row>
    <row r="158" spans="1:75" s="1" customFormat="1" ht="14.25" customHeight="1">
      <c r="A158" s="23"/>
      <c r="B158" s="168" t="s">
        <v>1</v>
      </c>
      <c r="C158" s="83"/>
      <c r="D158" s="165"/>
      <c r="E158" s="166"/>
      <c r="F158" s="84"/>
      <c r="G158" s="84">
        <v>2</v>
      </c>
      <c r="H158" s="84"/>
      <c r="I158" s="84"/>
      <c r="J158" s="84"/>
      <c r="K158" s="83">
        <v>2</v>
      </c>
      <c r="L158" s="88"/>
      <c r="M158" s="83"/>
      <c r="N158" s="84">
        <v>2</v>
      </c>
      <c r="O158" s="143">
        <v>2</v>
      </c>
      <c r="P158" s="84"/>
      <c r="Q158" s="84"/>
      <c r="R158" s="143"/>
      <c r="S158" s="85"/>
      <c r="T158" s="84"/>
      <c r="U158" s="143"/>
      <c r="V158" s="86"/>
      <c r="W158" s="86"/>
      <c r="X158" s="88"/>
      <c r="Y158" s="88"/>
      <c r="Z158" s="88"/>
      <c r="AA158" s="88"/>
      <c r="AB158" s="88"/>
      <c r="AC158" s="88"/>
      <c r="AD158" s="88"/>
      <c r="AE158" s="160"/>
      <c r="AF158" s="88"/>
      <c r="AG158" s="160"/>
      <c r="AH158" s="128"/>
      <c r="AI158" s="86"/>
      <c r="AJ158" s="86"/>
      <c r="AK158" s="88"/>
      <c r="AL158" s="88"/>
      <c r="AM158" s="88"/>
      <c r="AN158" s="160"/>
      <c r="AO158" s="88"/>
      <c r="AP158" s="88"/>
      <c r="AQ158" s="88"/>
      <c r="AR158" s="128"/>
      <c r="AS158" s="17"/>
      <c r="AT158" s="17"/>
      <c r="AU158" s="17"/>
      <c r="AV158" s="17"/>
      <c r="AW158" s="17"/>
      <c r="AX158" s="17"/>
      <c r="AY158" s="17"/>
      <c r="AZ158" s="17"/>
      <c r="BA158" s="136"/>
      <c r="BB158" s="136"/>
      <c r="BC158" s="136"/>
      <c r="BD158" s="136"/>
      <c r="BE158" s="356"/>
      <c r="BF158" s="356"/>
      <c r="BG158" s="356"/>
      <c r="BH158" s="356"/>
      <c r="BI158" s="356"/>
      <c r="BJ158" s="356"/>
      <c r="BK158" s="356"/>
      <c r="BL158" s="19"/>
      <c r="BM158" s="12">
        <f t="shared" si="27"/>
        <v>0</v>
      </c>
      <c r="BN158" s="540">
        <f>BL158+AR158+AQ158+AP158+AO158+AM158+AL158+AK158+AJ158+AI158+AH158+AF158+AD158+AC158+AB158+AA158+Z158+Y158+X158+W158+V158+T158+S158+Q158+P158+N158+M158+L158+K158+J158+I158+H158+G158+F158+D158+C158</f>
        <v>6</v>
      </c>
      <c r="BO158" s="38">
        <f>BN158/720</f>
        <v>0.008333333333333333</v>
      </c>
      <c r="BP158" s="120">
        <f>AN158+AG158+AE158+U158+R158+O158+E158</f>
        <v>2</v>
      </c>
      <c r="BQ158" s="121"/>
      <c r="BR158" s="108">
        <f t="shared" si="23"/>
        <v>0</v>
      </c>
      <c r="BS158" s="82">
        <f t="shared" si="24"/>
        <v>0</v>
      </c>
      <c r="BT158" s="136">
        <f t="shared" si="25"/>
        <v>0</v>
      </c>
      <c r="BU158" s="136">
        <f t="shared" si="26"/>
        <v>0</v>
      </c>
      <c r="BV158" s="109"/>
      <c r="BW158" s="110"/>
    </row>
    <row r="159" spans="1:75" s="1" customFormat="1" ht="14.25" customHeight="1">
      <c r="A159" s="23"/>
      <c r="B159" s="167" t="s">
        <v>0</v>
      </c>
      <c r="C159" s="83"/>
      <c r="D159" s="165"/>
      <c r="E159" s="166"/>
      <c r="F159" s="84"/>
      <c r="G159" s="84">
        <v>6</v>
      </c>
      <c r="H159" s="84"/>
      <c r="I159" s="84"/>
      <c r="J159" s="84"/>
      <c r="K159" s="83">
        <v>6</v>
      </c>
      <c r="L159" s="88"/>
      <c r="M159" s="83"/>
      <c r="N159" s="84">
        <v>6</v>
      </c>
      <c r="O159" s="143">
        <v>6</v>
      </c>
      <c r="P159" s="84"/>
      <c r="Q159" s="84"/>
      <c r="R159" s="143"/>
      <c r="S159" s="85"/>
      <c r="T159" s="84"/>
      <c r="U159" s="143"/>
      <c r="V159" s="86"/>
      <c r="W159" s="86"/>
      <c r="X159" s="88"/>
      <c r="Y159" s="88"/>
      <c r="Z159" s="88"/>
      <c r="AA159" s="88"/>
      <c r="AB159" s="88"/>
      <c r="AC159" s="88"/>
      <c r="AD159" s="88"/>
      <c r="AE159" s="160"/>
      <c r="AF159" s="88"/>
      <c r="AG159" s="160"/>
      <c r="AH159" s="128"/>
      <c r="AI159" s="86"/>
      <c r="AJ159" s="86"/>
      <c r="AK159" s="88"/>
      <c r="AL159" s="88"/>
      <c r="AM159" s="88"/>
      <c r="AN159" s="160"/>
      <c r="AO159" s="88"/>
      <c r="AP159" s="88"/>
      <c r="AQ159" s="88"/>
      <c r="AR159" s="128"/>
      <c r="AS159" s="17"/>
      <c r="AT159" s="17"/>
      <c r="AU159" s="17"/>
      <c r="AV159" s="17"/>
      <c r="AW159" s="17"/>
      <c r="AX159" s="17"/>
      <c r="AY159" s="17"/>
      <c r="AZ159" s="17"/>
      <c r="BA159" s="136"/>
      <c r="BB159" s="136"/>
      <c r="BC159" s="136"/>
      <c r="BD159" s="136"/>
      <c r="BE159" s="356"/>
      <c r="BF159" s="356"/>
      <c r="BG159" s="356"/>
      <c r="BH159" s="356"/>
      <c r="BI159" s="356"/>
      <c r="BJ159" s="356"/>
      <c r="BK159" s="356"/>
      <c r="BL159" s="19"/>
      <c r="BM159" s="12">
        <f t="shared" si="27"/>
        <v>0</v>
      </c>
      <c r="BN159" s="540">
        <f>BL159+AR159+AQ159+AP159+AO159+AM159+AL159+AK159+AJ159+AI159+AH159+AF159+AD159+AC159+AB159+AA159+Z159+Y159+X159+W159+V159+T159+S159+Q159+P159+N159+M159+L159+K159+J159+I159+H159+G159+F159+D159+C159</f>
        <v>18</v>
      </c>
      <c r="BO159" s="38">
        <f>BN159/720</f>
        <v>0.025</v>
      </c>
      <c r="BP159" s="120">
        <f>AN159+AG159+AE159+U159+R159+O159+E159</f>
        <v>6</v>
      </c>
      <c r="BQ159" s="121"/>
      <c r="BR159" s="108">
        <f t="shared" si="23"/>
        <v>0</v>
      </c>
      <c r="BS159" s="82">
        <f t="shared" si="24"/>
        <v>0</v>
      </c>
      <c r="BT159" s="136">
        <f t="shared" si="25"/>
        <v>0</v>
      </c>
      <c r="BU159" s="136">
        <f t="shared" si="26"/>
        <v>0</v>
      </c>
      <c r="BV159" s="109"/>
      <c r="BW159" s="110"/>
    </row>
    <row r="160" spans="1:75" s="1" customFormat="1" ht="14.25" customHeight="1">
      <c r="A160" s="23"/>
      <c r="B160" s="170" t="s">
        <v>83</v>
      </c>
      <c r="C160" s="83"/>
      <c r="D160" s="165"/>
      <c r="E160" s="166"/>
      <c r="F160" s="84"/>
      <c r="G160" s="84"/>
      <c r="H160" s="84"/>
      <c r="I160" s="84"/>
      <c r="J160" s="84"/>
      <c r="K160" s="83"/>
      <c r="L160" s="88">
        <v>64</v>
      </c>
      <c r="M160" s="83"/>
      <c r="N160" s="84"/>
      <c r="O160" s="143"/>
      <c r="P160" s="84">
        <v>32</v>
      </c>
      <c r="Q160" s="84"/>
      <c r="R160" s="143"/>
      <c r="S160" s="85"/>
      <c r="T160" s="84"/>
      <c r="U160" s="143"/>
      <c r="V160" s="86"/>
      <c r="W160" s="86"/>
      <c r="X160" s="88"/>
      <c r="Y160" s="88"/>
      <c r="Z160" s="88"/>
      <c r="AA160" s="88">
        <v>64</v>
      </c>
      <c r="AB160" s="88"/>
      <c r="AC160" s="88"/>
      <c r="AD160" s="88">
        <v>32</v>
      </c>
      <c r="AE160" s="160">
        <v>32</v>
      </c>
      <c r="AF160" s="88"/>
      <c r="AG160" s="160"/>
      <c r="AH160" s="128"/>
      <c r="AI160" s="86"/>
      <c r="AJ160" s="86"/>
      <c r="AK160" s="88"/>
      <c r="AL160" s="88"/>
      <c r="AM160" s="88"/>
      <c r="AN160" s="160"/>
      <c r="AO160" s="88"/>
      <c r="AP160" s="88"/>
      <c r="AQ160" s="88"/>
      <c r="AR160" s="128"/>
      <c r="AS160" s="17"/>
      <c r="AT160" s="17"/>
      <c r="AU160" s="17"/>
      <c r="AV160" s="17"/>
      <c r="AW160" s="17"/>
      <c r="AX160" s="17"/>
      <c r="AY160" s="17"/>
      <c r="AZ160" s="17"/>
      <c r="BA160" s="136"/>
      <c r="BB160" s="136"/>
      <c r="BC160" s="136"/>
      <c r="BD160" s="136"/>
      <c r="BE160" s="356"/>
      <c r="BF160" s="356"/>
      <c r="BG160" s="356"/>
      <c r="BH160" s="356"/>
      <c r="BI160" s="356"/>
      <c r="BJ160" s="356"/>
      <c r="BK160" s="356"/>
      <c r="BL160" s="19"/>
      <c r="BM160" s="12">
        <f t="shared" si="27"/>
        <v>0</v>
      </c>
      <c r="BN160" s="540">
        <f t="shared" si="19"/>
        <v>192</v>
      </c>
      <c r="BO160" s="38">
        <f>BN160/720</f>
        <v>0.26666666666666666</v>
      </c>
      <c r="BP160" s="120">
        <f t="shared" si="21"/>
        <v>32</v>
      </c>
      <c r="BQ160" s="121">
        <f t="shared" si="22"/>
        <v>0.044444444444444446</v>
      </c>
      <c r="BR160" s="108">
        <f t="shared" si="23"/>
        <v>0</v>
      </c>
      <c r="BS160" s="82">
        <f t="shared" si="24"/>
        <v>0</v>
      </c>
      <c r="BT160" s="136">
        <f t="shared" si="25"/>
        <v>0</v>
      </c>
      <c r="BU160" s="136">
        <f t="shared" si="26"/>
        <v>0</v>
      </c>
      <c r="BV160" s="109"/>
      <c r="BW160" s="110"/>
    </row>
    <row r="161" spans="1:75" s="1" customFormat="1" ht="14.25" customHeight="1">
      <c r="A161" s="23"/>
      <c r="B161" s="168" t="s">
        <v>1</v>
      </c>
      <c r="C161" s="83"/>
      <c r="D161" s="165"/>
      <c r="E161" s="166"/>
      <c r="F161" s="84"/>
      <c r="G161" s="84"/>
      <c r="H161" s="84"/>
      <c r="I161" s="84"/>
      <c r="J161" s="84"/>
      <c r="K161" s="83"/>
      <c r="L161" s="88"/>
      <c r="M161" s="83"/>
      <c r="N161" s="84"/>
      <c r="O161" s="143"/>
      <c r="P161" s="84"/>
      <c r="Q161" s="84"/>
      <c r="R161" s="143"/>
      <c r="S161" s="85"/>
      <c r="T161" s="84"/>
      <c r="U161" s="143"/>
      <c r="V161" s="86"/>
      <c r="W161" s="86"/>
      <c r="X161" s="88"/>
      <c r="Y161" s="88"/>
      <c r="Z161" s="88"/>
      <c r="AA161" s="88"/>
      <c r="AB161" s="88"/>
      <c r="AC161" s="88"/>
      <c r="AD161" s="88"/>
      <c r="AE161" s="160"/>
      <c r="AF161" s="88"/>
      <c r="AG161" s="160"/>
      <c r="AH161" s="128"/>
      <c r="AI161" s="86"/>
      <c r="AJ161" s="86"/>
      <c r="AK161" s="88"/>
      <c r="AL161" s="88"/>
      <c r="AM161" s="88"/>
      <c r="AN161" s="160"/>
      <c r="AO161" s="88"/>
      <c r="AP161" s="88"/>
      <c r="AQ161" s="88"/>
      <c r="AR161" s="128"/>
      <c r="AS161" s="17"/>
      <c r="AT161" s="17"/>
      <c r="AU161" s="17"/>
      <c r="AV161" s="17"/>
      <c r="AW161" s="17"/>
      <c r="AX161" s="17"/>
      <c r="AY161" s="17"/>
      <c r="AZ161" s="17"/>
      <c r="BA161" s="136"/>
      <c r="BB161" s="136"/>
      <c r="BC161" s="136"/>
      <c r="BD161" s="136"/>
      <c r="BE161" s="356"/>
      <c r="BF161" s="356"/>
      <c r="BG161" s="356"/>
      <c r="BH161" s="356"/>
      <c r="BI161" s="356"/>
      <c r="BJ161" s="356"/>
      <c r="BK161" s="356"/>
      <c r="BL161" s="19"/>
      <c r="BM161" s="12">
        <f t="shared" si="27"/>
        <v>0</v>
      </c>
      <c r="BN161" s="37">
        <f t="shared" si="19"/>
        <v>0</v>
      </c>
      <c r="BO161" s="38">
        <f>BL161+AR161+AQ161+AP161+AO161+AM161+AL161+AK161+AJ161+AI161+AH161+AF161+AD161+AC161+AB161+AA161+Z161+Y161+X161+W161+V161+T161+S161+Q161+P161+N161+M161+L161+K161+J161+I161+H161+G161+F161+D161+C161</f>
        <v>0</v>
      </c>
      <c r="BP161" s="120">
        <f t="shared" si="21"/>
        <v>0</v>
      </c>
      <c r="BQ161" s="121">
        <f t="shared" si="22"/>
        <v>0</v>
      </c>
      <c r="BR161" s="108">
        <f t="shared" si="23"/>
        <v>0</v>
      </c>
      <c r="BS161" s="82">
        <f t="shared" si="24"/>
        <v>0</v>
      </c>
      <c r="BT161" s="136">
        <f t="shared" si="25"/>
        <v>0</v>
      </c>
      <c r="BU161" s="136">
        <f t="shared" si="26"/>
        <v>0</v>
      </c>
      <c r="BV161" s="109"/>
      <c r="BW161" s="110"/>
    </row>
    <row r="162" spans="1:75" s="1" customFormat="1" ht="14.25" customHeight="1">
      <c r="A162" s="23" t="s">
        <v>100</v>
      </c>
      <c r="B162" s="168"/>
      <c r="C162" s="83"/>
      <c r="D162" s="165"/>
      <c r="E162" s="166"/>
      <c r="F162" s="84"/>
      <c r="G162" s="84"/>
      <c r="H162" s="84"/>
      <c r="I162" s="84"/>
      <c r="J162" s="84"/>
      <c r="K162" s="83"/>
      <c r="L162" s="88"/>
      <c r="M162" s="83"/>
      <c r="N162" s="84"/>
      <c r="O162" s="143"/>
      <c r="P162" s="84"/>
      <c r="Q162" s="84"/>
      <c r="R162" s="143"/>
      <c r="S162" s="85"/>
      <c r="T162" s="84"/>
      <c r="U162" s="143"/>
      <c r="V162" s="86"/>
      <c r="W162" s="86"/>
      <c r="X162" s="88"/>
      <c r="Y162" s="88"/>
      <c r="Z162" s="88"/>
      <c r="AA162" s="88"/>
      <c r="AB162" s="88"/>
      <c r="AC162" s="88"/>
      <c r="AD162" s="88"/>
      <c r="AE162" s="160"/>
      <c r="AF162" s="88"/>
      <c r="AG162" s="160"/>
      <c r="AH162" s="128"/>
      <c r="AI162" s="86"/>
      <c r="AJ162" s="86"/>
      <c r="AK162" s="88"/>
      <c r="AL162" s="88"/>
      <c r="AM162" s="88"/>
      <c r="AN162" s="160"/>
      <c r="AO162" s="88"/>
      <c r="AP162" s="88"/>
      <c r="AQ162" s="88"/>
      <c r="AR162" s="128"/>
      <c r="AS162" s="17"/>
      <c r="AT162" s="17"/>
      <c r="AU162" s="17"/>
      <c r="AV162" s="17"/>
      <c r="AW162" s="17"/>
      <c r="AX162" s="17"/>
      <c r="AY162" s="17"/>
      <c r="AZ162" s="17"/>
      <c r="BA162" s="136"/>
      <c r="BB162" s="136"/>
      <c r="BC162" s="136"/>
      <c r="BD162" s="136"/>
      <c r="BE162" s="356"/>
      <c r="BF162" s="356"/>
      <c r="BG162" s="356"/>
      <c r="BH162" s="356"/>
      <c r="BI162" s="356"/>
      <c r="BJ162" s="356"/>
      <c r="BK162" s="356"/>
      <c r="BL162" s="19">
        <f>BN162+BR162+BT162</f>
        <v>421.91999999999996</v>
      </c>
      <c r="BM162" s="12">
        <f t="shared" si="27"/>
        <v>0.586</v>
      </c>
      <c r="BN162" s="37">
        <f>SUM(BN163:BN170)</f>
        <v>197.92</v>
      </c>
      <c r="BO162" s="539">
        <f>BN162/720</f>
        <v>0.27488888888888885</v>
      </c>
      <c r="BP162" s="120">
        <f>SUM(BP163:BP170)</f>
        <v>61.28</v>
      </c>
      <c r="BQ162" s="121">
        <f t="shared" si="22"/>
        <v>0.08511111111111111</v>
      </c>
      <c r="BR162" s="108">
        <f>SUM(BR163:BR170)</f>
        <v>156</v>
      </c>
      <c r="BS162" s="82">
        <f t="shared" si="24"/>
        <v>0.21666666666666667</v>
      </c>
      <c r="BT162" s="136">
        <f>SUM(BT163:BT170)</f>
        <v>68</v>
      </c>
      <c r="BU162" s="136">
        <f t="shared" si="26"/>
        <v>0.09444444444444444</v>
      </c>
      <c r="BV162" s="109"/>
      <c r="BW162" s="110"/>
    </row>
    <row r="163" spans="1:75" s="1" customFormat="1" ht="14.25" customHeight="1">
      <c r="A163" s="456"/>
      <c r="B163" s="169" t="s">
        <v>150</v>
      </c>
      <c r="C163" s="83"/>
      <c r="D163" s="165"/>
      <c r="E163" s="166"/>
      <c r="F163" s="84"/>
      <c r="G163" s="84"/>
      <c r="H163" s="84"/>
      <c r="I163" s="84"/>
      <c r="J163" s="84"/>
      <c r="K163" s="83"/>
      <c r="L163" s="88"/>
      <c r="M163" s="83"/>
      <c r="N163" s="84"/>
      <c r="O163" s="143"/>
      <c r="P163" s="84"/>
      <c r="Q163" s="84"/>
      <c r="R163" s="143"/>
      <c r="S163" s="85"/>
      <c r="T163" s="84"/>
      <c r="U163" s="143"/>
      <c r="V163" s="86">
        <v>48</v>
      </c>
      <c r="W163" s="86"/>
      <c r="X163" s="88"/>
      <c r="Y163" s="88"/>
      <c r="Z163" s="88"/>
      <c r="AA163" s="88"/>
      <c r="AB163" s="88"/>
      <c r="AC163" s="88"/>
      <c r="AD163" s="88"/>
      <c r="AE163" s="160"/>
      <c r="AF163" s="88"/>
      <c r="AG163" s="160"/>
      <c r="AH163" s="128"/>
      <c r="AI163" s="86">
        <v>48</v>
      </c>
      <c r="AJ163" s="86"/>
      <c r="AK163" s="88"/>
      <c r="AL163" s="88"/>
      <c r="AM163" s="88"/>
      <c r="AN163" s="160"/>
      <c r="AO163" s="88"/>
      <c r="AP163" s="88"/>
      <c r="AQ163" s="88"/>
      <c r="AR163" s="128"/>
      <c r="AS163" s="17"/>
      <c r="AT163" s="17"/>
      <c r="AU163" s="17"/>
      <c r="AV163" s="17"/>
      <c r="AW163" s="17"/>
      <c r="AX163" s="17"/>
      <c r="AY163" s="17"/>
      <c r="AZ163" s="17"/>
      <c r="BA163" s="136"/>
      <c r="BB163" s="136"/>
      <c r="BC163" s="136"/>
      <c r="BD163" s="136"/>
      <c r="BE163" s="356"/>
      <c r="BF163" s="356"/>
      <c r="BG163" s="356"/>
      <c r="BH163" s="356"/>
      <c r="BI163" s="356"/>
      <c r="BJ163" s="356">
        <v>14</v>
      </c>
      <c r="BK163" s="356">
        <v>14</v>
      </c>
      <c r="BL163" s="19"/>
      <c r="BM163" s="12">
        <f t="shared" si="27"/>
        <v>0</v>
      </c>
      <c r="BN163" s="37">
        <f t="shared" si="19"/>
        <v>96</v>
      </c>
      <c r="BO163" s="38">
        <f t="shared" si="20"/>
        <v>0.13333333333333333</v>
      </c>
      <c r="BP163" s="120">
        <f t="shared" si="21"/>
        <v>28</v>
      </c>
      <c r="BQ163" s="121">
        <f t="shared" si="22"/>
        <v>0.03888888888888889</v>
      </c>
      <c r="BR163" s="108">
        <f t="shared" si="23"/>
        <v>0</v>
      </c>
      <c r="BS163" s="82">
        <f t="shared" si="24"/>
        <v>0</v>
      </c>
      <c r="BT163" s="136">
        <f t="shared" si="25"/>
        <v>0</v>
      </c>
      <c r="BU163" s="136">
        <f t="shared" si="26"/>
        <v>0</v>
      </c>
      <c r="BV163" s="109"/>
      <c r="BW163" s="110"/>
    </row>
    <row r="164" spans="1:75" s="1" customFormat="1" ht="14.25" customHeight="1">
      <c r="A164" s="23"/>
      <c r="B164" s="168" t="s">
        <v>1</v>
      </c>
      <c r="C164" s="83"/>
      <c r="D164" s="165"/>
      <c r="E164" s="166"/>
      <c r="F164" s="84"/>
      <c r="G164" s="84"/>
      <c r="H164" s="84"/>
      <c r="I164" s="84"/>
      <c r="J164" s="84"/>
      <c r="K164" s="83"/>
      <c r="L164" s="88"/>
      <c r="M164" s="83"/>
      <c r="N164" s="84"/>
      <c r="O164" s="143"/>
      <c r="P164" s="84"/>
      <c r="Q164" s="84"/>
      <c r="R164" s="143"/>
      <c r="S164" s="85"/>
      <c r="T164" s="84"/>
      <c r="U164" s="143"/>
      <c r="V164" s="86"/>
      <c r="W164" s="86"/>
      <c r="X164" s="88"/>
      <c r="Y164" s="88"/>
      <c r="Z164" s="88"/>
      <c r="AA164" s="88"/>
      <c r="AB164" s="88"/>
      <c r="AC164" s="88"/>
      <c r="AD164" s="88"/>
      <c r="AE164" s="160"/>
      <c r="AF164" s="88"/>
      <c r="AG164" s="160"/>
      <c r="AH164" s="128"/>
      <c r="AI164" s="86"/>
      <c r="AJ164" s="86"/>
      <c r="AK164" s="88"/>
      <c r="AL164" s="88"/>
      <c r="AM164" s="88"/>
      <c r="AN164" s="160"/>
      <c r="AO164" s="88"/>
      <c r="AP164" s="88"/>
      <c r="AQ164" s="88"/>
      <c r="AR164" s="128"/>
      <c r="AS164" s="17"/>
      <c r="AT164" s="17"/>
      <c r="AU164" s="17"/>
      <c r="AV164" s="17"/>
      <c r="AW164" s="17"/>
      <c r="AX164" s="17"/>
      <c r="AY164" s="17"/>
      <c r="AZ164" s="17"/>
      <c r="BA164" s="136"/>
      <c r="BB164" s="136"/>
      <c r="BC164" s="136"/>
      <c r="BD164" s="136"/>
      <c r="BE164" s="356"/>
      <c r="BF164" s="356"/>
      <c r="BG164" s="356"/>
      <c r="BH164" s="356"/>
      <c r="BI164" s="356"/>
      <c r="BJ164" s="356">
        <v>2</v>
      </c>
      <c r="BK164" s="356">
        <v>2</v>
      </c>
      <c r="BL164" s="19"/>
      <c r="BM164" s="12">
        <f t="shared" si="27"/>
        <v>0</v>
      </c>
      <c r="BN164" s="37">
        <f t="shared" si="19"/>
        <v>0</v>
      </c>
      <c r="BO164" s="38">
        <f t="shared" si="20"/>
        <v>0</v>
      </c>
      <c r="BP164" s="120">
        <f t="shared" si="21"/>
        <v>4</v>
      </c>
      <c r="BQ164" s="121">
        <f t="shared" si="22"/>
        <v>0.005555555555555556</v>
      </c>
      <c r="BR164" s="108">
        <f t="shared" si="23"/>
        <v>0</v>
      </c>
      <c r="BS164" s="82">
        <f t="shared" si="24"/>
        <v>0</v>
      </c>
      <c r="BT164" s="136">
        <f t="shared" si="25"/>
        <v>0</v>
      </c>
      <c r="BU164" s="136">
        <f t="shared" si="26"/>
        <v>0</v>
      </c>
      <c r="BV164" s="109"/>
      <c r="BW164" s="110"/>
    </row>
    <row r="165" spans="1:75" s="1" customFormat="1" ht="14.25" customHeight="1">
      <c r="A165" s="23"/>
      <c r="B165" s="168" t="s">
        <v>312</v>
      </c>
      <c r="C165" s="83"/>
      <c r="D165" s="165"/>
      <c r="E165" s="166"/>
      <c r="F165" s="84"/>
      <c r="G165" s="84"/>
      <c r="H165" s="84"/>
      <c r="I165" s="84"/>
      <c r="J165" s="84"/>
      <c r="K165" s="83"/>
      <c r="L165" s="88"/>
      <c r="M165" s="83"/>
      <c r="N165" s="84"/>
      <c r="O165" s="143"/>
      <c r="P165" s="84"/>
      <c r="Q165" s="84"/>
      <c r="R165" s="143"/>
      <c r="S165" s="85"/>
      <c r="T165" s="84"/>
      <c r="U165" s="143"/>
      <c r="V165" s="86"/>
      <c r="W165" s="86"/>
      <c r="X165" s="88"/>
      <c r="Y165" s="88"/>
      <c r="Z165" s="88"/>
      <c r="AA165" s="88"/>
      <c r="AB165" s="88"/>
      <c r="AC165" s="88"/>
      <c r="AD165" s="88"/>
      <c r="AE165" s="160"/>
      <c r="AF165" s="88"/>
      <c r="AG165" s="160"/>
      <c r="AH165" s="128"/>
      <c r="AI165" s="86"/>
      <c r="AJ165" s="86"/>
      <c r="AK165" s="88"/>
      <c r="AL165" s="88"/>
      <c r="AM165" s="88"/>
      <c r="AN165" s="160"/>
      <c r="AO165" s="88"/>
      <c r="AP165" s="88"/>
      <c r="AQ165" s="88"/>
      <c r="AR165" s="128"/>
      <c r="AS165" s="17"/>
      <c r="AT165" s="17"/>
      <c r="AU165" s="17"/>
      <c r="AV165" s="17"/>
      <c r="AW165" s="17"/>
      <c r="AX165" s="17"/>
      <c r="AY165" s="17"/>
      <c r="AZ165" s="17"/>
      <c r="BA165" s="136"/>
      <c r="BB165" s="136"/>
      <c r="BC165" s="136"/>
      <c r="BD165" s="136"/>
      <c r="BE165" s="356"/>
      <c r="BF165" s="356"/>
      <c r="BG165" s="356"/>
      <c r="BH165" s="356"/>
      <c r="BI165" s="356"/>
      <c r="BJ165" s="356">
        <v>6</v>
      </c>
      <c r="BK165" s="356">
        <v>6</v>
      </c>
      <c r="BL165" s="19"/>
      <c r="BM165" s="12">
        <f t="shared" si="27"/>
        <v>0</v>
      </c>
      <c r="BN165" s="37">
        <f t="shared" si="19"/>
        <v>0</v>
      </c>
      <c r="BO165" s="38">
        <f t="shared" si="20"/>
        <v>0</v>
      </c>
      <c r="BP165" s="120">
        <f t="shared" si="21"/>
        <v>12</v>
      </c>
      <c r="BQ165" s="121">
        <f t="shared" si="22"/>
        <v>0.016666666666666666</v>
      </c>
      <c r="BR165" s="108">
        <f t="shared" si="23"/>
        <v>0</v>
      </c>
      <c r="BS165" s="82">
        <f t="shared" si="24"/>
        <v>0</v>
      </c>
      <c r="BT165" s="136">
        <f t="shared" si="25"/>
        <v>0</v>
      </c>
      <c r="BU165" s="136">
        <f t="shared" si="26"/>
        <v>0</v>
      </c>
      <c r="BV165" s="109"/>
      <c r="BW165" s="110"/>
    </row>
    <row r="166" spans="1:75" s="1" customFormat="1" ht="28.5" customHeight="1">
      <c r="A166" s="23"/>
      <c r="B166" s="170" t="s">
        <v>210</v>
      </c>
      <c r="C166" s="83"/>
      <c r="D166" s="165"/>
      <c r="E166" s="166"/>
      <c r="F166" s="84"/>
      <c r="G166" s="84"/>
      <c r="H166" s="84"/>
      <c r="I166" s="84"/>
      <c r="J166" s="84"/>
      <c r="K166" s="83"/>
      <c r="L166" s="88"/>
      <c r="M166" s="83"/>
      <c r="N166" s="84"/>
      <c r="O166" s="143"/>
      <c r="P166" s="84"/>
      <c r="Q166" s="84"/>
      <c r="R166" s="143"/>
      <c r="S166" s="85"/>
      <c r="T166" s="84"/>
      <c r="U166" s="143"/>
      <c r="V166" s="86"/>
      <c r="W166" s="86"/>
      <c r="X166" s="88"/>
      <c r="Y166" s="88"/>
      <c r="Z166" s="88"/>
      <c r="AA166" s="88"/>
      <c r="AB166" s="88"/>
      <c r="AC166" s="88"/>
      <c r="AD166" s="88"/>
      <c r="AE166" s="160"/>
      <c r="AF166" s="88"/>
      <c r="AG166" s="160"/>
      <c r="AH166" s="128"/>
      <c r="AI166" s="86"/>
      <c r="AJ166" s="86"/>
      <c r="AK166" s="88"/>
      <c r="AL166" s="88"/>
      <c r="AM166" s="88">
        <v>50</v>
      </c>
      <c r="AN166" s="160"/>
      <c r="AO166" s="88"/>
      <c r="AP166" s="88"/>
      <c r="AQ166" s="88"/>
      <c r="AR166" s="128"/>
      <c r="AS166" s="17"/>
      <c r="AT166" s="17"/>
      <c r="AU166" s="17"/>
      <c r="AV166" s="17"/>
      <c r="AW166" s="17"/>
      <c r="AX166" s="17"/>
      <c r="AY166" s="17"/>
      <c r="AZ166" s="17"/>
      <c r="BA166" s="136"/>
      <c r="BB166" s="136"/>
      <c r="BC166" s="136"/>
      <c r="BD166" s="136"/>
      <c r="BE166" s="356"/>
      <c r="BF166" s="356"/>
      <c r="BG166" s="356"/>
      <c r="BH166" s="356"/>
      <c r="BI166" s="356"/>
      <c r="BJ166" s="356"/>
      <c r="BK166" s="356"/>
      <c r="BL166" s="19"/>
      <c r="BM166" s="12">
        <f t="shared" si="27"/>
        <v>0</v>
      </c>
      <c r="BN166" s="37">
        <f t="shared" si="19"/>
        <v>50</v>
      </c>
      <c r="BO166" s="38">
        <f t="shared" si="20"/>
        <v>0.06944444444444445</v>
      </c>
      <c r="BP166" s="120">
        <f t="shared" si="21"/>
        <v>0</v>
      </c>
      <c r="BQ166" s="121">
        <f t="shared" si="22"/>
        <v>0</v>
      </c>
      <c r="BR166" s="108">
        <f t="shared" si="23"/>
        <v>0</v>
      </c>
      <c r="BS166" s="82">
        <f t="shared" si="24"/>
        <v>0</v>
      </c>
      <c r="BT166" s="136">
        <f t="shared" si="25"/>
        <v>0</v>
      </c>
      <c r="BU166" s="136">
        <f t="shared" si="26"/>
        <v>0</v>
      </c>
      <c r="BV166" s="109"/>
      <c r="BW166" s="110"/>
    </row>
    <row r="167" spans="1:75" s="1" customFormat="1" ht="37.5" customHeight="1">
      <c r="A167" s="23"/>
      <c r="B167" s="170" t="s">
        <v>236</v>
      </c>
      <c r="C167" s="83"/>
      <c r="D167" s="165"/>
      <c r="E167" s="166"/>
      <c r="F167" s="84"/>
      <c r="G167" s="84"/>
      <c r="H167" s="84"/>
      <c r="I167" s="84"/>
      <c r="J167" s="84"/>
      <c r="K167" s="83"/>
      <c r="L167" s="88"/>
      <c r="M167" s="83"/>
      <c r="N167" s="84"/>
      <c r="O167" s="143"/>
      <c r="P167" s="84"/>
      <c r="Q167" s="84"/>
      <c r="R167" s="143"/>
      <c r="S167" s="85"/>
      <c r="T167" s="84"/>
      <c r="U167" s="143"/>
      <c r="V167" s="86"/>
      <c r="W167" s="86"/>
      <c r="X167" s="88"/>
      <c r="Y167" s="88"/>
      <c r="Z167" s="88"/>
      <c r="AA167" s="88"/>
      <c r="AB167" s="88"/>
      <c r="AC167" s="88"/>
      <c r="AD167" s="88"/>
      <c r="AE167" s="160"/>
      <c r="AF167" s="88"/>
      <c r="AG167" s="160"/>
      <c r="AH167" s="128"/>
      <c r="AI167" s="86"/>
      <c r="AJ167" s="86"/>
      <c r="AK167" s="88"/>
      <c r="AL167" s="88"/>
      <c r="AM167" s="88"/>
      <c r="AN167" s="160"/>
      <c r="AO167" s="88"/>
      <c r="AP167" s="88"/>
      <c r="AQ167" s="88"/>
      <c r="AR167" s="128"/>
      <c r="AS167" s="17">
        <v>34</v>
      </c>
      <c r="AT167" s="17"/>
      <c r="AU167" s="17">
        <v>26</v>
      </c>
      <c r="AV167" s="17"/>
      <c r="AW167" s="17"/>
      <c r="AX167" s="17"/>
      <c r="AY167" s="17"/>
      <c r="AZ167" s="17"/>
      <c r="BA167" s="136">
        <v>34</v>
      </c>
      <c r="BB167" s="136">
        <v>34</v>
      </c>
      <c r="BC167" s="136"/>
      <c r="BD167" s="136"/>
      <c r="BE167" s="356"/>
      <c r="BF167" s="356"/>
      <c r="BG167" s="356"/>
      <c r="BH167" s="356"/>
      <c r="BI167" s="356"/>
      <c r="BJ167" s="356"/>
      <c r="BK167" s="356"/>
      <c r="BL167" s="19"/>
      <c r="BM167" s="12">
        <f t="shared" si="27"/>
        <v>0</v>
      </c>
      <c r="BN167" s="37">
        <f t="shared" si="19"/>
        <v>0</v>
      </c>
      <c r="BO167" s="38">
        <f t="shared" si="20"/>
        <v>0</v>
      </c>
      <c r="BP167" s="120">
        <f t="shared" si="21"/>
        <v>0</v>
      </c>
      <c r="BQ167" s="121">
        <f t="shared" si="22"/>
        <v>0</v>
      </c>
      <c r="BR167" s="108">
        <f t="shared" si="23"/>
        <v>60</v>
      </c>
      <c r="BS167" s="82">
        <f t="shared" si="24"/>
        <v>0.08333333333333333</v>
      </c>
      <c r="BT167" s="136">
        <f t="shared" si="25"/>
        <v>68</v>
      </c>
      <c r="BU167" s="136">
        <f t="shared" si="26"/>
        <v>0.09444444444444444</v>
      </c>
      <c r="BV167" s="109"/>
      <c r="BW167" s="110"/>
    </row>
    <row r="168" spans="1:75" s="1" customFormat="1" ht="27" customHeight="1">
      <c r="A168" s="23"/>
      <c r="B168" s="169" t="s">
        <v>205</v>
      </c>
      <c r="C168" s="83"/>
      <c r="D168" s="165"/>
      <c r="E168" s="166"/>
      <c r="F168" s="84"/>
      <c r="G168" s="84"/>
      <c r="H168" s="84"/>
      <c r="I168" s="84"/>
      <c r="J168" s="84"/>
      <c r="K168" s="83"/>
      <c r="L168" s="88"/>
      <c r="M168" s="83"/>
      <c r="N168" s="84"/>
      <c r="O168" s="143"/>
      <c r="P168" s="84"/>
      <c r="Q168" s="84"/>
      <c r="R168" s="143"/>
      <c r="S168" s="85"/>
      <c r="T168" s="84"/>
      <c r="U168" s="143"/>
      <c r="V168" s="86"/>
      <c r="W168" s="86"/>
      <c r="X168" s="88"/>
      <c r="Y168" s="88"/>
      <c r="Z168" s="88"/>
      <c r="AA168" s="88"/>
      <c r="AB168" s="88"/>
      <c r="AC168" s="88"/>
      <c r="AD168" s="88"/>
      <c r="AE168" s="160"/>
      <c r="AF168" s="88"/>
      <c r="AG168" s="160"/>
      <c r="AH168" s="128"/>
      <c r="AI168" s="86"/>
      <c r="AJ168" s="86"/>
      <c r="AK168" s="88"/>
      <c r="AL168" s="88"/>
      <c r="AM168" s="88"/>
      <c r="AN168" s="160"/>
      <c r="AO168" s="88">
        <v>32</v>
      </c>
      <c r="AP168" s="88"/>
      <c r="AQ168" s="88"/>
      <c r="AR168" s="128"/>
      <c r="AS168" s="17"/>
      <c r="AT168" s="17"/>
      <c r="AU168" s="17"/>
      <c r="AV168" s="17"/>
      <c r="AW168" s="17"/>
      <c r="AX168" s="17"/>
      <c r="AY168" s="17"/>
      <c r="AZ168" s="17"/>
      <c r="BA168" s="136"/>
      <c r="BB168" s="136"/>
      <c r="BC168" s="136"/>
      <c r="BD168" s="136"/>
      <c r="BE168" s="356"/>
      <c r="BF168" s="356"/>
      <c r="BG168" s="356"/>
      <c r="BH168" s="356"/>
      <c r="BI168" s="356"/>
      <c r="BJ168" s="356"/>
      <c r="BK168" s="356"/>
      <c r="BL168" s="19"/>
      <c r="BM168" s="12">
        <f t="shared" si="27"/>
        <v>0</v>
      </c>
      <c r="BN168" s="37">
        <f t="shared" si="19"/>
        <v>32</v>
      </c>
      <c r="BO168" s="38">
        <f t="shared" si="20"/>
        <v>0.044444444444444446</v>
      </c>
      <c r="BP168" s="120">
        <f t="shared" si="21"/>
        <v>0</v>
      </c>
      <c r="BQ168" s="121">
        <f t="shared" si="22"/>
        <v>0</v>
      </c>
      <c r="BR168" s="108">
        <f t="shared" si="23"/>
        <v>0</v>
      </c>
      <c r="BS168" s="82">
        <f t="shared" si="24"/>
        <v>0</v>
      </c>
      <c r="BT168" s="136">
        <f t="shared" si="25"/>
        <v>0</v>
      </c>
      <c r="BU168" s="136">
        <f t="shared" si="26"/>
        <v>0</v>
      </c>
      <c r="BV168" s="109"/>
      <c r="BW168" s="110"/>
    </row>
    <row r="169" spans="1:75" s="1" customFormat="1" ht="30.75" customHeight="1">
      <c r="A169" s="23"/>
      <c r="B169" s="169" t="s">
        <v>254</v>
      </c>
      <c r="C169" s="165"/>
      <c r="D169" s="165"/>
      <c r="E169" s="166"/>
      <c r="F169" s="94"/>
      <c r="G169" s="94"/>
      <c r="H169" s="94"/>
      <c r="I169" s="94"/>
      <c r="J169" s="94"/>
      <c r="K169" s="165"/>
      <c r="L169" s="88"/>
      <c r="M169" s="165"/>
      <c r="N169" s="94"/>
      <c r="O169" s="146"/>
      <c r="P169" s="84"/>
      <c r="Q169" s="84"/>
      <c r="R169" s="143"/>
      <c r="S169" s="85"/>
      <c r="T169" s="84"/>
      <c r="U169" s="143"/>
      <c r="V169" s="86"/>
      <c r="W169" s="86"/>
      <c r="X169" s="88"/>
      <c r="Y169" s="88"/>
      <c r="Z169" s="88"/>
      <c r="AA169" s="88"/>
      <c r="AB169" s="88"/>
      <c r="AC169" s="88"/>
      <c r="AD169" s="88"/>
      <c r="AE169" s="160"/>
      <c r="AF169" s="88"/>
      <c r="AG169" s="160"/>
      <c r="AH169" s="128"/>
      <c r="AI169" s="86"/>
      <c r="AJ169" s="86"/>
      <c r="AK169" s="88"/>
      <c r="AL169" s="88"/>
      <c r="AM169" s="88"/>
      <c r="AN169" s="160"/>
      <c r="AO169" s="88"/>
      <c r="AP169" s="88"/>
      <c r="AQ169" s="88"/>
      <c r="AR169" s="128"/>
      <c r="AS169" s="17"/>
      <c r="AT169" s="17"/>
      <c r="AU169" s="17"/>
      <c r="AV169" s="17">
        <v>32</v>
      </c>
      <c r="AW169" s="17"/>
      <c r="AX169" s="17"/>
      <c r="AY169" s="17">
        <v>32</v>
      </c>
      <c r="AZ169" s="17">
        <v>32</v>
      </c>
      <c r="BA169" s="136"/>
      <c r="BB169" s="136"/>
      <c r="BC169" s="136"/>
      <c r="BD169" s="136"/>
      <c r="BE169" s="356"/>
      <c r="BF169" s="356"/>
      <c r="BG169" s="356"/>
      <c r="BH169" s="356">
        <v>12</v>
      </c>
      <c r="BI169" s="356">
        <v>12</v>
      </c>
      <c r="BJ169" s="356"/>
      <c r="BK169" s="356"/>
      <c r="BL169" s="19"/>
      <c r="BM169" s="12">
        <f t="shared" si="27"/>
        <v>0</v>
      </c>
      <c r="BN169" s="37">
        <f t="shared" si="19"/>
        <v>12</v>
      </c>
      <c r="BO169" s="38">
        <f t="shared" si="20"/>
        <v>0.016666666666666666</v>
      </c>
      <c r="BP169" s="120">
        <f t="shared" si="21"/>
        <v>12</v>
      </c>
      <c r="BQ169" s="121">
        <f t="shared" si="22"/>
        <v>0.016666666666666666</v>
      </c>
      <c r="BR169" s="108">
        <f t="shared" si="23"/>
        <v>96</v>
      </c>
      <c r="BS169" s="82">
        <f t="shared" si="24"/>
        <v>0.13333333333333333</v>
      </c>
      <c r="BT169" s="136">
        <f t="shared" si="25"/>
        <v>0</v>
      </c>
      <c r="BU169" s="136">
        <f t="shared" si="26"/>
        <v>0</v>
      </c>
      <c r="BV169" s="109"/>
      <c r="BW169" s="110"/>
    </row>
    <row r="170" spans="1:75" s="1" customFormat="1" ht="14.25" customHeight="1">
      <c r="A170" s="23"/>
      <c r="B170" s="167" t="s">
        <v>308</v>
      </c>
      <c r="C170" s="165"/>
      <c r="D170" s="165"/>
      <c r="E170" s="166"/>
      <c r="F170" s="94"/>
      <c r="G170" s="94"/>
      <c r="H170" s="94"/>
      <c r="I170" s="94"/>
      <c r="J170" s="94"/>
      <c r="K170" s="165"/>
      <c r="L170" s="88"/>
      <c r="M170" s="165"/>
      <c r="N170" s="94"/>
      <c r="O170" s="146"/>
      <c r="P170" s="84"/>
      <c r="Q170" s="84"/>
      <c r="R170" s="143"/>
      <c r="S170" s="85"/>
      <c r="T170" s="84"/>
      <c r="U170" s="143"/>
      <c r="V170" s="86"/>
      <c r="W170" s="86"/>
      <c r="X170" s="88"/>
      <c r="Y170" s="88"/>
      <c r="Z170" s="88"/>
      <c r="AA170" s="88"/>
      <c r="AB170" s="88"/>
      <c r="AC170" s="88"/>
      <c r="AD170" s="88"/>
      <c r="AE170" s="160"/>
      <c r="AF170" s="88"/>
      <c r="AG170" s="160"/>
      <c r="AH170" s="128"/>
      <c r="AI170" s="86"/>
      <c r="AJ170" s="86"/>
      <c r="AK170" s="88"/>
      <c r="AL170" s="88"/>
      <c r="AM170" s="88"/>
      <c r="AN170" s="160"/>
      <c r="AO170" s="88"/>
      <c r="AP170" s="88"/>
      <c r="AQ170" s="88"/>
      <c r="AR170" s="128"/>
      <c r="AS170" s="17"/>
      <c r="AT170" s="17"/>
      <c r="AU170" s="17"/>
      <c r="AV170" s="17"/>
      <c r="AW170" s="17"/>
      <c r="AX170" s="17"/>
      <c r="AY170" s="17"/>
      <c r="AZ170" s="17"/>
      <c r="BA170" s="136"/>
      <c r="BB170" s="136"/>
      <c r="BC170" s="136"/>
      <c r="BD170" s="136"/>
      <c r="BE170" s="362"/>
      <c r="BF170" s="362"/>
      <c r="BG170" s="356"/>
      <c r="BH170" s="356">
        <v>7.92</v>
      </c>
      <c r="BI170" s="356">
        <v>5.28</v>
      </c>
      <c r="BJ170" s="356"/>
      <c r="BK170" s="356"/>
      <c r="BL170" s="19"/>
      <c r="BM170" s="12">
        <f t="shared" si="27"/>
        <v>0</v>
      </c>
      <c r="BN170" s="37">
        <f t="shared" si="19"/>
        <v>7.92</v>
      </c>
      <c r="BO170" s="38">
        <f t="shared" si="20"/>
        <v>0.011</v>
      </c>
      <c r="BP170" s="120">
        <f t="shared" si="21"/>
        <v>5.28</v>
      </c>
      <c r="BQ170" s="121">
        <f t="shared" si="22"/>
        <v>0.007333333333333334</v>
      </c>
      <c r="BR170" s="108">
        <f t="shared" si="23"/>
        <v>0</v>
      </c>
      <c r="BS170" s="82">
        <f t="shared" si="24"/>
        <v>0</v>
      </c>
      <c r="BT170" s="136">
        <f t="shared" si="25"/>
        <v>0</v>
      </c>
      <c r="BU170" s="136">
        <f t="shared" si="26"/>
        <v>0</v>
      </c>
      <c r="BV170" s="109"/>
      <c r="BW170" s="110"/>
    </row>
    <row r="171" spans="1:75" s="1" customFormat="1" ht="14.25" customHeight="1">
      <c r="A171" s="23" t="s">
        <v>101</v>
      </c>
      <c r="B171" s="167"/>
      <c r="C171" s="165"/>
      <c r="D171" s="165"/>
      <c r="E171" s="166"/>
      <c r="F171" s="94"/>
      <c r="G171" s="94"/>
      <c r="H171" s="94"/>
      <c r="I171" s="94"/>
      <c r="J171" s="94"/>
      <c r="K171" s="165"/>
      <c r="L171" s="88"/>
      <c r="M171" s="165"/>
      <c r="N171" s="94"/>
      <c r="O171" s="146"/>
      <c r="P171" s="84"/>
      <c r="Q171" s="84"/>
      <c r="R171" s="143"/>
      <c r="S171" s="85"/>
      <c r="T171" s="84"/>
      <c r="U171" s="143"/>
      <c r="V171" s="86"/>
      <c r="W171" s="86"/>
      <c r="X171" s="88"/>
      <c r="Y171" s="88"/>
      <c r="Z171" s="88"/>
      <c r="AA171" s="88"/>
      <c r="AB171" s="88"/>
      <c r="AC171" s="88"/>
      <c r="AD171" s="88"/>
      <c r="AE171" s="160"/>
      <c r="AF171" s="88"/>
      <c r="AG171" s="160"/>
      <c r="AH171" s="128"/>
      <c r="AI171" s="86"/>
      <c r="AJ171" s="86"/>
      <c r="AK171" s="88"/>
      <c r="AL171" s="88"/>
      <c r="AM171" s="88"/>
      <c r="AN171" s="160"/>
      <c r="AO171" s="88"/>
      <c r="AP171" s="88"/>
      <c r="AQ171" s="88"/>
      <c r="AR171" s="128"/>
      <c r="AS171" s="17"/>
      <c r="AT171" s="17"/>
      <c r="AU171" s="17"/>
      <c r="AV171" s="17"/>
      <c r="AW171" s="17"/>
      <c r="AX171" s="17"/>
      <c r="AY171" s="17"/>
      <c r="AZ171" s="17"/>
      <c r="BA171" s="136"/>
      <c r="BB171" s="136"/>
      <c r="BC171" s="136"/>
      <c r="BD171" s="136"/>
      <c r="BE171" s="356"/>
      <c r="BF171" s="356"/>
      <c r="BG171" s="356"/>
      <c r="BH171" s="356"/>
      <c r="BI171" s="356"/>
      <c r="BJ171" s="356"/>
      <c r="BK171" s="356"/>
      <c r="BL171" s="19">
        <f>BN171</f>
        <v>1053</v>
      </c>
      <c r="BM171" s="12">
        <f t="shared" si="27"/>
        <v>1.4625</v>
      </c>
      <c r="BN171" s="37">
        <f>SUM(BN172:BN182)</f>
        <v>1053</v>
      </c>
      <c r="BO171" s="38">
        <f t="shared" si="20"/>
        <v>1.4625</v>
      </c>
      <c r="BP171" s="120">
        <f t="shared" si="21"/>
        <v>0</v>
      </c>
      <c r="BQ171" s="121">
        <f t="shared" si="22"/>
        <v>0</v>
      </c>
      <c r="BR171" s="108">
        <f t="shared" si="23"/>
        <v>0</v>
      </c>
      <c r="BS171" s="82">
        <f t="shared" si="24"/>
        <v>0</v>
      </c>
      <c r="BT171" s="136">
        <f t="shared" si="25"/>
        <v>0</v>
      </c>
      <c r="BU171" s="136">
        <f t="shared" si="26"/>
        <v>0</v>
      </c>
      <c r="BV171" s="109"/>
      <c r="BW171" s="110"/>
    </row>
    <row r="172" spans="1:75" s="1" customFormat="1" ht="26.25" customHeight="1">
      <c r="A172" s="23"/>
      <c r="B172" s="169" t="s">
        <v>277</v>
      </c>
      <c r="C172" s="165"/>
      <c r="D172" s="165"/>
      <c r="E172" s="166"/>
      <c r="F172" s="94"/>
      <c r="G172" s="94"/>
      <c r="H172" s="94"/>
      <c r="I172" s="94">
        <v>76</v>
      </c>
      <c r="J172" s="94">
        <v>76</v>
      </c>
      <c r="K172" s="165"/>
      <c r="L172" s="88"/>
      <c r="M172" s="165"/>
      <c r="N172" s="94"/>
      <c r="O172" s="146"/>
      <c r="P172" s="84"/>
      <c r="Q172" s="84"/>
      <c r="R172" s="143"/>
      <c r="S172" s="85"/>
      <c r="T172" s="84"/>
      <c r="U172" s="143"/>
      <c r="V172" s="86"/>
      <c r="W172" s="86"/>
      <c r="X172" s="88"/>
      <c r="Y172" s="88"/>
      <c r="Z172" s="88"/>
      <c r="AA172" s="88"/>
      <c r="AB172" s="88"/>
      <c r="AC172" s="88"/>
      <c r="AD172" s="88"/>
      <c r="AE172" s="160"/>
      <c r="AF172" s="88"/>
      <c r="AG172" s="160"/>
      <c r="AH172" s="128"/>
      <c r="AI172" s="86"/>
      <c r="AJ172" s="86"/>
      <c r="AK172" s="88"/>
      <c r="AL172" s="88"/>
      <c r="AM172" s="88"/>
      <c r="AN172" s="160"/>
      <c r="AO172" s="88"/>
      <c r="AP172" s="88"/>
      <c r="AQ172" s="88"/>
      <c r="AR172" s="128"/>
      <c r="AS172" s="17"/>
      <c r="AT172" s="17"/>
      <c r="AU172" s="17"/>
      <c r="AV172" s="17"/>
      <c r="AW172" s="17"/>
      <c r="AX172" s="17"/>
      <c r="AY172" s="17"/>
      <c r="AZ172" s="17"/>
      <c r="BA172" s="136"/>
      <c r="BB172" s="136"/>
      <c r="BC172" s="136"/>
      <c r="BD172" s="136"/>
      <c r="BE172" s="356"/>
      <c r="BF172" s="356"/>
      <c r="BG172" s="356"/>
      <c r="BH172" s="356"/>
      <c r="BI172" s="356"/>
      <c r="BJ172" s="356"/>
      <c r="BK172" s="356"/>
      <c r="BL172" s="19"/>
      <c r="BM172" s="12">
        <f t="shared" si="27"/>
        <v>0</v>
      </c>
      <c r="BN172" s="37">
        <f t="shared" si="19"/>
        <v>152</v>
      </c>
      <c r="BO172" s="38">
        <f t="shared" si="20"/>
        <v>0.2111111111111111</v>
      </c>
      <c r="BP172" s="120">
        <f t="shared" si="21"/>
        <v>0</v>
      </c>
      <c r="BQ172" s="121">
        <f t="shared" si="22"/>
        <v>0</v>
      </c>
      <c r="BR172" s="108">
        <f t="shared" si="23"/>
        <v>0</v>
      </c>
      <c r="BS172" s="82">
        <f t="shared" si="24"/>
        <v>0</v>
      </c>
      <c r="BT172" s="136">
        <f t="shared" si="25"/>
        <v>0</v>
      </c>
      <c r="BU172" s="136">
        <f t="shared" si="26"/>
        <v>0</v>
      </c>
      <c r="BV172" s="109"/>
      <c r="BW172" s="110"/>
    </row>
    <row r="173" spans="1:75" s="1" customFormat="1" ht="18" customHeight="1">
      <c r="A173" s="23"/>
      <c r="B173" s="168" t="s">
        <v>1</v>
      </c>
      <c r="C173" s="165"/>
      <c r="D173" s="165"/>
      <c r="E173" s="166"/>
      <c r="F173" s="94"/>
      <c r="G173" s="94"/>
      <c r="H173" s="94"/>
      <c r="I173" s="94">
        <v>2</v>
      </c>
      <c r="J173" s="94">
        <v>2</v>
      </c>
      <c r="K173" s="165"/>
      <c r="L173" s="88"/>
      <c r="M173" s="165"/>
      <c r="N173" s="94"/>
      <c r="O173" s="146"/>
      <c r="P173" s="84"/>
      <c r="Q173" s="84"/>
      <c r="R173" s="143"/>
      <c r="S173" s="85"/>
      <c r="T173" s="84"/>
      <c r="U173" s="143"/>
      <c r="V173" s="86"/>
      <c r="W173" s="86"/>
      <c r="X173" s="88"/>
      <c r="Y173" s="88"/>
      <c r="Z173" s="88"/>
      <c r="AA173" s="88"/>
      <c r="AB173" s="88"/>
      <c r="AC173" s="88"/>
      <c r="AD173" s="88"/>
      <c r="AE173" s="160"/>
      <c r="AF173" s="88"/>
      <c r="AG173" s="160"/>
      <c r="AH173" s="128"/>
      <c r="AI173" s="86"/>
      <c r="AJ173" s="86"/>
      <c r="AK173" s="88"/>
      <c r="AL173" s="88"/>
      <c r="AM173" s="88"/>
      <c r="AN173" s="160"/>
      <c r="AO173" s="88"/>
      <c r="AP173" s="88"/>
      <c r="AQ173" s="88"/>
      <c r="AR173" s="128"/>
      <c r="AS173" s="17"/>
      <c r="AT173" s="17"/>
      <c r="AU173" s="17"/>
      <c r="AV173" s="17"/>
      <c r="AW173" s="17"/>
      <c r="AX173" s="17"/>
      <c r="AY173" s="17"/>
      <c r="AZ173" s="17"/>
      <c r="BA173" s="136"/>
      <c r="BB173" s="136"/>
      <c r="BC173" s="136"/>
      <c r="BD173" s="136"/>
      <c r="BE173" s="356"/>
      <c r="BF173" s="356"/>
      <c r="BG173" s="356"/>
      <c r="BH173" s="356"/>
      <c r="BI173" s="356"/>
      <c r="BJ173" s="356"/>
      <c r="BK173" s="356"/>
      <c r="BL173" s="19"/>
      <c r="BM173" s="12">
        <f t="shared" si="27"/>
        <v>0</v>
      </c>
      <c r="BN173" s="37">
        <f t="shared" si="19"/>
        <v>4</v>
      </c>
      <c r="BO173" s="38">
        <f t="shared" si="20"/>
        <v>0.005555555555555556</v>
      </c>
      <c r="BP173" s="120">
        <f t="shared" si="21"/>
        <v>0</v>
      </c>
      <c r="BQ173" s="121">
        <f t="shared" si="22"/>
        <v>0</v>
      </c>
      <c r="BR173" s="108">
        <f t="shared" si="23"/>
        <v>0</v>
      </c>
      <c r="BS173" s="82">
        <f t="shared" si="24"/>
        <v>0</v>
      </c>
      <c r="BT173" s="136">
        <f t="shared" si="25"/>
        <v>0</v>
      </c>
      <c r="BU173" s="136">
        <f t="shared" si="26"/>
        <v>0</v>
      </c>
      <c r="BV173" s="109"/>
      <c r="BW173" s="110"/>
    </row>
    <row r="174" spans="1:75" s="1" customFormat="1" ht="15.75" customHeight="1">
      <c r="A174" s="23"/>
      <c r="B174" s="167" t="s">
        <v>0</v>
      </c>
      <c r="C174" s="165"/>
      <c r="D174" s="165"/>
      <c r="E174" s="166"/>
      <c r="F174" s="94"/>
      <c r="G174" s="94"/>
      <c r="H174" s="94"/>
      <c r="I174" s="94">
        <v>6</v>
      </c>
      <c r="J174" s="94">
        <v>6</v>
      </c>
      <c r="K174" s="165"/>
      <c r="L174" s="88"/>
      <c r="M174" s="165"/>
      <c r="N174" s="94"/>
      <c r="O174" s="146"/>
      <c r="P174" s="84"/>
      <c r="Q174" s="84"/>
      <c r="R174" s="143"/>
      <c r="S174" s="85"/>
      <c r="T174" s="84"/>
      <c r="U174" s="143"/>
      <c r="V174" s="86"/>
      <c r="W174" s="86"/>
      <c r="X174" s="88"/>
      <c r="Y174" s="88"/>
      <c r="Z174" s="88"/>
      <c r="AA174" s="88"/>
      <c r="AB174" s="88"/>
      <c r="AC174" s="88"/>
      <c r="AD174" s="88"/>
      <c r="AE174" s="160"/>
      <c r="AF174" s="88"/>
      <c r="AG174" s="160"/>
      <c r="AH174" s="128"/>
      <c r="AI174" s="86"/>
      <c r="AJ174" s="86"/>
      <c r="AK174" s="88"/>
      <c r="AL174" s="88"/>
      <c r="AM174" s="88"/>
      <c r="AN174" s="160"/>
      <c r="AO174" s="88"/>
      <c r="AP174" s="88"/>
      <c r="AQ174" s="88"/>
      <c r="AR174" s="128"/>
      <c r="AS174" s="17"/>
      <c r="AT174" s="17"/>
      <c r="AU174" s="17"/>
      <c r="AV174" s="17"/>
      <c r="AW174" s="17"/>
      <c r="AX174" s="17"/>
      <c r="AY174" s="17"/>
      <c r="AZ174" s="17"/>
      <c r="BA174" s="136"/>
      <c r="BB174" s="136"/>
      <c r="BC174" s="136"/>
      <c r="BD174" s="136"/>
      <c r="BE174" s="356"/>
      <c r="BF174" s="356"/>
      <c r="BG174" s="356"/>
      <c r="BH174" s="356"/>
      <c r="BI174" s="356"/>
      <c r="BJ174" s="356"/>
      <c r="BK174" s="356"/>
      <c r="BL174" s="19"/>
      <c r="BM174" s="12">
        <f t="shared" si="27"/>
        <v>0</v>
      </c>
      <c r="BN174" s="37">
        <f t="shared" si="19"/>
        <v>12</v>
      </c>
      <c r="BO174" s="38">
        <f t="shared" si="20"/>
        <v>0.016666666666666666</v>
      </c>
      <c r="BP174" s="120">
        <f t="shared" si="21"/>
        <v>0</v>
      </c>
      <c r="BQ174" s="121">
        <f t="shared" si="22"/>
        <v>0</v>
      </c>
      <c r="BR174" s="108">
        <f t="shared" si="23"/>
        <v>0</v>
      </c>
      <c r="BS174" s="82">
        <f t="shared" si="24"/>
        <v>0</v>
      </c>
      <c r="BT174" s="136">
        <f t="shared" si="25"/>
        <v>0</v>
      </c>
      <c r="BU174" s="136">
        <f t="shared" si="26"/>
        <v>0</v>
      </c>
      <c r="BV174" s="109"/>
      <c r="BW174" s="110"/>
    </row>
    <row r="175" spans="1:75" s="1" customFormat="1" ht="14.25" customHeight="1">
      <c r="A175" s="23"/>
      <c r="B175" s="167" t="s">
        <v>155</v>
      </c>
      <c r="C175" s="165"/>
      <c r="D175" s="165"/>
      <c r="E175" s="166"/>
      <c r="F175" s="94"/>
      <c r="G175" s="94"/>
      <c r="H175" s="94"/>
      <c r="I175" s="94"/>
      <c r="J175" s="94"/>
      <c r="K175" s="165"/>
      <c r="L175" s="88"/>
      <c r="M175" s="165"/>
      <c r="N175" s="94"/>
      <c r="O175" s="146"/>
      <c r="P175" s="84"/>
      <c r="Q175" s="84"/>
      <c r="R175" s="143"/>
      <c r="S175" s="85"/>
      <c r="T175" s="84"/>
      <c r="U175" s="143"/>
      <c r="V175" s="86"/>
      <c r="W175" s="86"/>
      <c r="X175" s="88"/>
      <c r="Y175" s="88"/>
      <c r="Z175" s="88"/>
      <c r="AA175" s="88"/>
      <c r="AB175" s="88"/>
      <c r="AC175" s="88"/>
      <c r="AD175" s="88"/>
      <c r="AE175" s="160"/>
      <c r="AF175" s="88"/>
      <c r="AG175" s="160"/>
      <c r="AH175" s="128"/>
      <c r="AI175" s="86"/>
      <c r="AJ175" s="86"/>
      <c r="AK175" s="88"/>
      <c r="AL175" s="88"/>
      <c r="AM175" s="88"/>
      <c r="AN175" s="160"/>
      <c r="AO175" s="88"/>
      <c r="AP175" s="88"/>
      <c r="AQ175" s="88"/>
      <c r="AR175" s="128"/>
      <c r="AS175" s="17"/>
      <c r="AT175" s="17"/>
      <c r="AU175" s="17"/>
      <c r="AV175" s="17"/>
      <c r="AW175" s="17"/>
      <c r="AX175" s="17"/>
      <c r="AY175" s="17"/>
      <c r="AZ175" s="17"/>
      <c r="BA175" s="136"/>
      <c r="BB175" s="136"/>
      <c r="BC175" s="136"/>
      <c r="BD175" s="136"/>
      <c r="BE175" s="356"/>
      <c r="BF175" s="356"/>
      <c r="BG175" s="356"/>
      <c r="BH175" s="356"/>
      <c r="BI175" s="356"/>
      <c r="BJ175" s="356"/>
      <c r="BK175" s="356"/>
      <c r="BL175" s="19"/>
      <c r="BM175" s="12">
        <f t="shared" si="27"/>
        <v>0</v>
      </c>
      <c r="BN175" s="37">
        <f t="shared" si="19"/>
        <v>0</v>
      </c>
      <c r="BO175" s="38">
        <f t="shared" si="20"/>
        <v>0</v>
      </c>
      <c r="BP175" s="120">
        <f t="shared" si="21"/>
        <v>0</v>
      </c>
      <c r="BQ175" s="121">
        <f t="shared" si="22"/>
        <v>0</v>
      </c>
      <c r="BR175" s="108">
        <f t="shared" si="23"/>
        <v>0</v>
      </c>
      <c r="BS175" s="82">
        <f t="shared" si="24"/>
        <v>0</v>
      </c>
      <c r="BT175" s="136">
        <f t="shared" si="25"/>
        <v>0</v>
      </c>
      <c r="BU175" s="136">
        <f t="shared" si="26"/>
        <v>0</v>
      </c>
      <c r="BV175" s="109"/>
      <c r="BW175" s="110"/>
    </row>
    <row r="176" spans="1:75" s="1" customFormat="1" ht="38.25" customHeight="1">
      <c r="A176" s="23"/>
      <c r="B176" s="169" t="s">
        <v>278</v>
      </c>
      <c r="C176" s="165"/>
      <c r="D176" s="165"/>
      <c r="E176" s="166"/>
      <c r="F176" s="94"/>
      <c r="G176" s="94"/>
      <c r="H176" s="94"/>
      <c r="I176" s="94">
        <v>126</v>
      </c>
      <c r="J176" s="94">
        <v>126</v>
      </c>
      <c r="K176" s="165"/>
      <c r="L176" s="88"/>
      <c r="M176" s="165"/>
      <c r="N176" s="94"/>
      <c r="O176" s="146"/>
      <c r="P176" s="84"/>
      <c r="Q176" s="84"/>
      <c r="R176" s="143"/>
      <c r="S176" s="85"/>
      <c r="T176" s="84"/>
      <c r="U176" s="143"/>
      <c r="V176" s="86"/>
      <c r="W176" s="86"/>
      <c r="X176" s="88"/>
      <c r="Y176" s="88"/>
      <c r="Z176" s="88"/>
      <c r="AA176" s="88"/>
      <c r="AB176" s="88"/>
      <c r="AC176" s="88"/>
      <c r="AD176" s="88"/>
      <c r="AE176" s="160"/>
      <c r="AF176" s="88"/>
      <c r="AG176" s="160"/>
      <c r="AH176" s="128"/>
      <c r="AI176" s="86"/>
      <c r="AJ176" s="86"/>
      <c r="AK176" s="88"/>
      <c r="AL176" s="88"/>
      <c r="AM176" s="88"/>
      <c r="AN176" s="160"/>
      <c r="AO176" s="88"/>
      <c r="AP176" s="88"/>
      <c r="AQ176" s="88"/>
      <c r="AR176" s="128"/>
      <c r="AS176" s="17"/>
      <c r="AT176" s="17"/>
      <c r="AU176" s="17"/>
      <c r="AV176" s="17"/>
      <c r="AW176" s="17"/>
      <c r="AX176" s="17"/>
      <c r="AY176" s="17"/>
      <c r="AZ176" s="17"/>
      <c r="BA176" s="136"/>
      <c r="BB176" s="136"/>
      <c r="BC176" s="136"/>
      <c r="BD176" s="136"/>
      <c r="BE176" s="356"/>
      <c r="BF176" s="356"/>
      <c r="BG176" s="356"/>
      <c r="BH176" s="356"/>
      <c r="BI176" s="356"/>
      <c r="BJ176" s="356"/>
      <c r="BK176" s="356"/>
      <c r="BL176" s="19"/>
      <c r="BM176" s="12">
        <f t="shared" si="27"/>
        <v>0</v>
      </c>
      <c r="BN176" s="37">
        <f t="shared" si="19"/>
        <v>252</v>
      </c>
      <c r="BO176" s="38">
        <f t="shared" si="20"/>
        <v>0.35</v>
      </c>
      <c r="BP176" s="120">
        <f t="shared" si="21"/>
        <v>0</v>
      </c>
      <c r="BQ176" s="121">
        <f t="shared" si="22"/>
        <v>0</v>
      </c>
      <c r="BR176" s="108">
        <f t="shared" si="23"/>
        <v>0</v>
      </c>
      <c r="BS176" s="82">
        <f t="shared" si="24"/>
        <v>0</v>
      </c>
      <c r="BT176" s="136">
        <f t="shared" si="25"/>
        <v>0</v>
      </c>
      <c r="BU176" s="136">
        <f t="shared" si="26"/>
        <v>0</v>
      </c>
      <c r="BV176" s="109"/>
      <c r="BW176" s="110"/>
    </row>
    <row r="177" spans="1:75" s="1" customFormat="1" ht="14.25" customHeight="1">
      <c r="A177" s="23"/>
      <c r="B177" s="167" t="s">
        <v>155</v>
      </c>
      <c r="C177" s="165"/>
      <c r="D177" s="165"/>
      <c r="E177" s="166"/>
      <c r="F177" s="94"/>
      <c r="G177" s="94"/>
      <c r="H177" s="94"/>
      <c r="I177" s="94">
        <v>6</v>
      </c>
      <c r="J177" s="94">
        <v>6</v>
      </c>
      <c r="K177" s="165"/>
      <c r="L177" s="88"/>
      <c r="M177" s="165"/>
      <c r="N177" s="94"/>
      <c r="O177" s="146"/>
      <c r="P177" s="84"/>
      <c r="Q177" s="84"/>
      <c r="R177" s="143"/>
      <c r="S177" s="85"/>
      <c r="T177" s="84"/>
      <c r="U177" s="143"/>
      <c r="V177" s="86"/>
      <c r="W177" s="86"/>
      <c r="X177" s="88"/>
      <c r="Y177" s="88"/>
      <c r="Z177" s="88"/>
      <c r="AA177" s="88"/>
      <c r="AB177" s="88"/>
      <c r="AC177" s="88"/>
      <c r="AD177" s="88"/>
      <c r="AE177" s="160"/>
      <c r="AF177" s="88"/>
      <c r="AG177" s="160"/>
      <c r="AH177" s="128"/>
      <c r="AI177" s="86"/>
      <c r="AJ177" s="86"/>
      <c r="AK177" s="88"/>
      <c r="AL177" s="88"/>
      <c r="AM177" s="88"/>
      <c r="AN177" s="160"/>
      <c r="AO177" s="88"/>
      <c r="AP177" s="88"/>
      <c r="AQ177" s="88"/>
      <c r="AR177" s="128"/>
      <c r="AS177" s="17"/>
      <c r="AT177" s="17"/>
      <c r="AU177" s="17"/>
      <c r="AV177" s="17"/>
      <c r="AW177" s="17"/>
      <c r="AX177" s="17"/>
      <c r="AY177" s="17"/>
      <c r="AZ177" s="17"/>
      <c r="BA177" s="136"/>
      <c r="BB177" s="136"/>
      <c r="BC177" s="136"/>
      <c r="BD177" s="136"/>
      <c r="BE177" s="356"/>
      <c r="BF177" s="356"/>
      <c r="BG177" s="356"/>
      <c r="BH177" s="356"/>
      <c r="BI177" s="356"/>
      <c r="BJ177" s="356"/>
      <c r="BK177" s="356"/>
      <c r="BL177" s="19"/>
      <c r="BM177" s="12">
        <f t="shared" si="27"/>
        <v>0</v>
      </c>
      <c r="BN177" s="37">
        <f t="shared" si="19"/>
        <v>12</v>
      </c>
      <c r="BO177" s="38">
        <f t="shared" si="20"/>
        <v>0.016666666666666666</v>
      </c>
      <c r="BP177" s="120">
        <f t="shared" si="21"/>
        <v>0</v>
      </c>
      <c r="BQ177" s="121">
        <f t="shared" si="22"/>
        <v>0</v>
      </c>
      <c r="BR177" s="108">
        <f t="shared" si="23"/>
        <v>0</v>
      </c>
      <c r="BS177" s="82">
        <f t="shared" si="24"/>
        <v>0</v>
      </c>
      <c r="BT177" s="136">
        <f t="shared" si="25"/>
        <v>0</v>
      </c>
      <c r="BU177" s="136">
        <f t="shared" si="26"/>
        <v>0</v>
      </c>
      <c r="BV177" s="109"/>
      <c r="BW177" s="110"/>
    </row>
    <row r="178" spans="1:75" s="1" customFormat="1" ht="37.5" customHeight="1">
      <c r="A178" s="23"/>
      <c r="B178" s="169" t="s">
        <v>197</v>
      </c>
      <c r="C178" s="165"/>
      <c r="D178" s="165"/>
      <c r="E178" s="166"/>
      <c r="F178" s="94"/>
      <c r="G178" s="94"/>
      <c r="H178" s="94"/>
      <c r="I178" s="94">
        <v>168</v>
      </c>
      <c r="J178" s="94">
        <v>168</v>
      </c>
      <c r="K178" s="165"/>
      <c r="L178" s="88"/>
      <c r="M178" s="165"/>
      <c r="N178" s="94"/>
      <c r="O178" s="146"/>
      <c r="P178" s="84"/>
      <c r="Q178" s="84"/>
      <c r="R178" s="143"/>
      <c r="S178" s="85"/>
      <c r="T178" s="84"/>
      <c r="U178" s="143"/>
      <c r="V178" s="86"/>
      <c r="W178" s="86"/>
      <c r="X178" s="88"/>
      <c r="Y178" s="88"/>
      <c r="Z178" s="88">
        <v>143</v>
      </c>
      <c r="AA178" s="88"/>
      <c r="AB178" s="88"/>
      <c r="AC178" s="88"/>
      <c r="AD178" s="88"/>
      <c r="AE178" s="160"/>
      <c r="AF178" s="88"/>
      <c r="AG178" s="160"/>
      <c r="AH178" s="128"/>
      <c r="AI178" s="86"/>
      <c r="AJ178" s="86"/>
      <c r="AK178" s="88"/>
      <c r="AL178" s="88"/>
      <c r="AM178" s="88"/>
      <c r="AN178" s="160"/>
      <c r="AO178" s="88"/>
      <c r="AP178" s="88"/>
      <c r="AQ178" s="88"/>
      <c r="AR178" s="128"/>
      <c r="AS178" s="17"/>
      <c r="AT178" s="17"/>
      <c r="AU178" s="17"/>
      <c r="AV178" s="17"/>
      <c r="AW178" s="17"/>
      <c r="AX178" s="17"/>
      <c r="AY178" s="17"/>
      <c r="AZ178" s="17"/>
      <c r="BA178" s="136"/>
      <c r="BB178" s="136"/>
      <c r="BC178" s="136"/>
      <c r="BD178" s="136"/>
      <c r="BE178" s="356"/>
      <c r="BF178" s="356"/>
      <c r="BG178" s="356"/>
      <c r="BH178" s="356"/>
      <c r="BI178" s="356"/>
      <c r="BJ178" s="356"/>
      <c r="BK178" s="356"/>
      <c r="BL178" s="19"/>
      <c r="BM178" s="12">
        <f t="shared" si="27"/>
        <v>0</v>
      </c>
      <c r="BN178" s="37">
        <f t="shared" si="19"/>
        <v>479</v>
      </c>
      <c r="BO178" s="38">
        <f t="shared" si="20"/>
        <v>0.6652777777777777</v>
      </c>
      <c r="BP178" s="120">
        <f t="shared" si="21"/>
        <v>0</v>
      </c>
      <c r="BQ178" s="121">
        <f t="shared" si="22"/>
        <v>0</v>
      </c>
      <c r="BR178" s="108">
        <f t="shared" si="23"/>
        <v>0</v>
      </c>
      <c r="BS178" s="82">
        <f t="shared" si="24"/>
        <v>0</v>
      </c>
      <c r="BT178" s="136">
        <f t="shared" si="25"/>
        <v>0</v>
      </c>
      <c r="BU178" s="136">
        <f t="shared" si="26"/>
        <v>0</v>
      </c>
      <c r="BV178" s="109"/>
      <c r="BW178" s="110"/>
    </row>
    <row r="179" spans="1:75" s="1" customFormat="1" ht="17.25" customHeight="1">
      <c r="A179" s="23"/>
      <c r="B179" s="168" t="s">
        <v>1</v>
      </c>
      <c r="C179" s="165"/>
      <c r="D179" s="165"/>
      <c r="E179" s="166"/>
      <c r="F179" s="94"/>
      <c r="G179" s="94"/>
      <c r="H179" s="94"/>
      <c r="I179" s="94">
        <v>2</v>
      </c>
      <c r="J179" s="94">
        <v>2</v>
      </c>
      <c r="K179" s="165"/>
      <c r="L179" s="88"/>
      <c r="M179" s="165"/>
      <c r="N179" s="94"/>
      <c r="O179" s="146"/>
      <c r="P179" s="84"/>
      <c r="Q179" s="84"/>
      <c r="R179" s="143"/>
      <c r="S179" s="85"/>
      <c r="T179" s="84"/>
      <c r="U179" s="143"/>
      <c r="V179" s="86"/>
      <c r="W179" s="86"/>
      <c r="X179" s="88"/>
      <c r="Y179" s="88"/>
      <c r="Z179" s="88">
        <v>2</v>
      </c>
      <c r="AA179" s="88"/>
      <c r="AB179" s="88"/>
      <c r="AC179" s="88"/>
      <c r="AD179" s="88"/>
      <c r="AE179" s="160"/>
      <c r="AF179" s="88"/>
      <c r="AG179" s="160"/>
      <c r="AH179" s="128"/>
      <c r="AI179" s="86"/>
      <c r="AJ179" s="86"/>
      <c r="AK179" s="88"/>
      <c r="AL179" s="88"/>
      <c r="AM179" s="88"/>
      <c r="AN179" s="160"/>
      <c r="AO179" s="88"/>
      <c r="AP179" s="88"/>
      <c r="AQ179" s="88"/>
      <c r="AR179" s="128"/>
      <c r="AS179" s="17"/>
      <c r="AT179" s="17"/>
      <c r="AU179" s="17"/>
      <c r="AV179" s="17"/>
      <c r="AW179" s="17"/>
      <c r="AX179" s="17"/>
      <c r="AY179" s="17"/>
      <c r="AZ179" s="17"/>
      <c r="BA179" s="136"/>
      <c r="BB179" s="136"/>
      <c r="BC179" s="136"/>
      <c r="BD179" s="136"/>
      <c r="BE179" s="356"/>
      <c r="BF179" s="356"/>
      <c r="BG179" s="356"/>
      <c r="BH179" s="356"/>
      <c r="BI179" s="356"/>
      <c r="BJ179" s="356"/>
      <c r="BK179" s="356"/>
      <c r="BL179" s="19"/>
      <c r="BM179" s="12">
        <f t="shared" si="27"/>
        <v>0</v>
      </c>
      <c r="BN179" s="37">
        <f t="shared" si="19"/>
        <v>6</v>
      </c>
      <c r="BO179" s="38">
        <f t="shared" si="20"/>
        <v>0.008333333333333333</v>
      </c>
      <c r="BP179" s="120">
        <f t="shared" si="21"/>
        <v>0</v>
      </c>
      <c r="BQ179" s="121">
        <f t="shared" si="22"/>
        <v>0</v>
      </c>
      <c r="BR179" s="108">
        <f t="shared" si="23"/>
        <v>0</v>
      </c>
      <c r="BS179" s="82">
        <f t="shared" si="24"/>
        <v>0</v>
      </c>
      <c r="BT179" s="136">
        <f t="shared" si="25"/>
        <v>0</v>
      </c>
      <c r="BU179" s="136">
        <f t="shared" si="26"/>
        <v>0</v>
      </c>
      <c r="BV179" s="109"/>
      <c r="BW179" s="110"/>
    </row>
    <row r="180" spans="1:75" s="1" customFormat="1" ht="18" customHeight="1">
      <c r="A180" s="23"/>
      <c r="B180" s="167" t="s">
        <v>0</v>
      </c>
      <c r="C180" s="165"/>
      <c r="D180" s="165"/>
      <c r="E180" s="166"/>
      <c r="F180" s="94"/>
      <c r="G180" s="94"/>
      <c r="H180" s="94"/>
      <c r="I180" s="94">
        <v>6</v>
      </c>
      <c r="J180" s="94">
        <v>6</v>
      </c>
      <c r="K180" s="165"/>
      <c r="L180" s="88"/>
      <c r="M180" s="165"/>
      <c r="N180" s="94"/>
      <c r="O180" s="146"/>
      <c r="P180" s="84"/>
      <c r="Q180" s="84"/>
      <c r="R180" s="143"/>
      <c r="S180" s="85"/>
      <c r="T180" s="84"/>
      <c r="U180" s="143"/>
      <c r="V180" s="86"/>
      <c r="W180" s="86"/>
      <c r="X180" s="88"/>
      <c r="Y180" s="88"/>
      <c r="Z180" s="88">
        <v>6</v>
      </c>
      <c r="AA180" s="88"/>
      <c r="AB180" s="88"/>
      <c r="AC180" s="88"/>
      <c r="AD180" s="88"/>
      <c r="AE180" s="160"/>
      <c r="AF180" s="88"/>
      <c r="AG180" s="160"/>
      <c r="AH180" s="128"/>
      <c r="AI180" s="86"/>
      <c r="AJ180" s="86"/>
      <c r="AK180" s="88"/>
      <c r="AL180" s="88"/>
      <c r="AM180" s="88"/>
      <c r="AN180" s="160"/>
      <c r="AO180" s="88"/>
      <c r="AP180" s="88"/>
      <c r="AQ180" s="88"/>
      <c r="AR180" s="128"/>
      <c r="AS180" s="17"/>
      <c r="AT180" s="17"/>
      <c r="AU180" s="17"/>
      <c r="AV180" s="17"/>
      <c r="AW180" s="17"/>
      <c r="AX180" s="17"/>
      <c r="AY180" s="17"/>
      <c r="AZ180" s="17"/>
      <c r="BA180" s="136"/>
      <c r="BB180" s="136"/>
      <c r="BC180" s="136"/>
      <c r="BD180" s="136"/>
      <c r="BE180" s="356"/>
      <c r="BF180" s="356"/>
      <c r="BG180" s="356"/>
      <c r="BH180" s="356"/>
      <c r="BI180" s="356"/>
      <c r="BJ180" s="356"/>
      <c r="BK180" s="356"/>
      <c r="BL180" s="19"/>
      <c r="BM180" s="12">
        <f t="shared" si="27"/>
        <v>0</v>
      </c>
      <c r="BN180" s="37">
        <f t="shared" si="19"/>
        <v>18</v>
      </c>
      <c r="BO180" s="38">
        <f t="shared" si="20"/>
        <v>0.025</v>
      </c>
      <c r="BP180" s="120">
        <f t="shared" si="21"/>
        <v>0</v>
      </c>
      <c r="BQ180" s="121">
        <f t="shared" si="22"/>
        <v>0</v>
      </c>
      <c r="BR180" s="108">
        <f t="shared" si="23"/>
        <v>0</v>
      </c>
      <c r="BS180" s="82">
        <f t="shared" si="24"/>
        <v>0</v>
      </c>
      <c r="BT180" s="136">
        <f t="shared" si="25"/>
        <v>0</v>
      </c>
      <c r="BU180" s="136">
        <f t="shared" si="26"/>
        <v>0</v>
      </c>
      <c r="BV180" s="109"/>
      <c r="BW180" s="110"/>
    </row>
    <row r="181" spans="1:75" s="1" customFormat="1" ht="14.25" customHeight="1">
      <c r="A181" s="23"/>
      <c r="B181" s="167" t="s">
        <v>155</v>
      </c>
      <c r="C181" s="165"/>
      <c r="D181" s="165"/>
      <c r="E181" s="166"/>
      <c r="F181" s="94"/>
      <c r="G181" s="94"/>
      <c r="H181" s="94"/>
      <c r="I181" s="94">
        <v>6</v>
      </c>
      <c r="J181" s="94">
        <v>6</v>
      </c>
      <c r="K181" s="165"/>
      <c r="L181" s="88"/>
      <c r="M181" s="165"/>
      <c r="N181" s="94"/>
      <c r="O181" s="146"/>
      <c r="P181" s="84"/>
      <c r="Q181" s="84"/>
      <c r="R181" s="143"/>
      <c r="S181" s="85"/>
      <c r="T181" s="84"/>
      <c r="U181" s="143"/>
      <c r="V181" s="86"/>
      <c r="W181" s="86"/>
      <c r="X181" s="88"/>
      <c r="Y181" s="88"/>
      <c r="Z181" s="88">
        <v>6</v>
      </c>
      <c r="AA181" s="88"/>
      <c r="AB181" s="88"/>
      <c r="AC181" s="88"/>
      <c r="AD181" s="88"/>
      <c r="AE181" s="160"/>
      <c r="AF181" s="88"/>
      <c r="AG181" s="160"/>
      <c r="AH181" s="128"/>
      <c r="AI181" s="86"/>
      <c r="AJ181" s="86"/>
      <c r="AK181" s="88"/>
      <c r="AL181" s="88"/>
      <c r="AM181" s="88"/>
      <c r="AN181" s="160"/>
      <c r="AO181" s="88"/>
      <c r="AP181" s="88"/>
      <c r="AQ181" s="88"/>
      <c r="AR181" s="128"/>
      <c r="AS181" s="17"/>
      <c r="AT181" s="17"/>
      <c r="AU181" s="17"/>
      <c r="AV181" s="17"/>
      <c r="AW181" s="17"/>
      <c r="AX181" s="17"/>
      <c r="AY181" s="17"/>
      <c r="AZ181" s="17"/>
      <c r="BA181" s="136"/>
      <c r="BB181" s="136"/>
      <c r="BC181" s="136"/>
      <c r="BD181" s="136"/>
      <c r="BE181" s="356"/>
      <c r="BF181" s="356"/>
      <c r="BG181" s="356"/>
      <c r="BH181" s="356"/>
      <c r="BI181" s="356"/>
      <c r="BJ181" s="356"/>
      <c r="BK181" s="356"/>
      <c r="BL181" s="19"/>
      <c r="BM181" s="12">
        <f t="shared" si="27"/>
        <v>0</v>
      </c>
      <c r="BN181" s="37">
        <f t="shared" si="19"/>
        <v>18</v>
      </c>
      <c r="BO181" s="38">
        <f t="shared" si="20"/>
        <v>0.025</v>
      </c>
      <c r="BP181" s="120">
        <f t="shared" si="21"/>
        <v>0</v>
      </c>
      <c r="BQ181" s="121">
        <f t="shared" si="22"/>
        <v>0</v>
      </c>
      <c r="BR181" s="108">
        <f t="shared" si="23"/>
        <v>0</v>
      </c>
      <c r="BS181" s="82">
        <f t="shared" si="24"/>
        <v>0</v>
      </c>
      <c r="BT181" s="136">
        <f t="shared" si="25"/>
        <v>0</v>
      </c>
      <c r="BU181" s="136">
        <f t="shared" si="26"/>
        <v>0</v>
      </c>
      <c r="BV181" s="109"/>
      <c r="BW181" s="110"/>
    </row>
    <row r="182" spans="1:75" s="1" customFormat="1" ht="14.25" customHeight="1">
      <c r="A182" s="23"/>
      <c r="B182" s="167" t="s">
        <v>280</v>
      </c>
      <c r="C182" s="165"/>
      <c r="D182" s="165"/>
      <c r="E182" s="166"/>
      <c r="F182" s="94"/>
      <c r="G182" s="94"/>
      <c r="H182" s="94"/>
      <c r="I182" s="94">
        <v>50</v>
      </c>
      <c r="J182" s="94">
        <v>50</v>
      </c>
      <c r="K182" s="165"/>
      <c r="L182" s="88"/>
      <c r="M182" s="165"/>
      <c r="N182" s="94"/>
      <c r="O182" s="146"/>
      <c r="P182" s="84"/>
      <c r="Q182" s="84"/>
      <c r="R182" s="143"/>
      <c r="S182" s="85"/>
      <c r="T182" s="84"/>
      <c r="U182" s="143"/>
      <c r="V182" s="86"/>
      <c r="W182" s="86"/>
      <c r="X182" s="88"/>
      <c r="Y182" s="88"/>
      <c r="Z182" s="88"/>
      <c r="AA182" s="88"/>
      <c r="AB182" s="88"/>
      <c r="AC182" s="88"/>
      <c r="AD182" s="88"/>
      <c r="AE182" s="160"/>
      <c r="AF182" s="88"/>
      <c r="AG182" s="160"/>
      <c r="AH182" s="128"/>
      <c r="AI182" s="86"/>
      <c r="AJ182" s="86"/>
      <c r="AK182" s="88"/>
      <c r="AL182" s="88"/>
      <c r="AM182" s="88"/>
      <c r="AN182" s="160"/>
      <c r="AO182" s="88"/>
      <c r="AP182" s="88"/>
      <c r="AQ182" s="88"/>
      <c r="AR182" s="128"/>
      <c r="AS182" s="17"/>
      <c r="AT182" s="17"/>
      <c r="AU182" s="17"/>
      <c r="AV182" s="17"/>
      <c r="AW182" s="17"/>
      <c r="AX182" s="17"/>
      <c r="AY182" s="17"/>
      <c r="AZ182" s="17"/>
      <c r="BA182" s="136"/>
      <c r="BB182" s="136"/>
      <c r="BC182" s="136"/>
      <c r="BD182" s="136"/>
      <c r="BE182" s="356"/>
      <c r="BF182" s="356"/>
      <c r="BG182" s="356"/>
      <c r="BH182" s="356"/>
      <c r="BI182" s="356"/>
      <c r="BJ182" s="356"/>
      <c r="BK182" s="356"/>
      <c r="BL182" s="19"/>
      <c r="BM182" s="12">
        <f t="shared" si="27"/>
        <v>0</v>
      </c>
      <c r="BN182" s="37">
        <f t="shared" si="19"/>
        <v>100</v>
      </c>
      <c r="BO182" s="38">
        <f t="shared" si="20"/>
        <v>0.1388888888888889</v>
      </c>
      <c r="BP182" s="120">
        <f t="shared" si="21"/>
        <v>0</v>
      </c>
      <c r="BQ182" s="121">
        <f t="shared" si="22"/>
        <v>0</v>
      </c>
      <c r="BR182" s="108">
        <f t="shared" si="23"/>
        <v>0</v>
      </c>
      <c r="BS182" s="82">
        <f t="shared" si="24"/>
        <v>0</v>
      </c>
      <c r="BT182" s="136">
        <f t="shared" si="25"/>
        <v>0</v>
      </c>
      <c r="BU182" s="136">
        <f t="shared" si="26"/>
        <v>0</v>
      </c>
      <c r="BV182" s="109"/>
      <c r="BW182" s="110"/>
    </row>
    <row r="183" spans="1:75" s="1" customFormat="1" ht="14.25" customHeight="1">
      <c r="A183" s="23" t="s">
        <v>112</v>
      </c>
      <c r="B183" s="167"/>
      <c r="C183" s="165"/>
      <c r="D183" s="165"/>
      <c r="E183" s="166"/>
      <c r="F183" s="94"/>
      <c r="G183" s="94"/>
      <c r="H183" s="94"/>
      <c r="I183" s="94"/>
      <c r="J183" s="94"/>
      <c r="K183" s="165"/>
      <c r="L183" s="88"/>
      <c r="M183" s="165"/>
      <c r="N183" s="94"/>
      <c r="O183" s="146"/>
      <c r="P183" s="84"/>
      <c r="Q183" s="84"/>
      <c r="R183" s="143"/>
      <c r="S183" s="85"/>
      <c r="T183" s="84"/>
      <c r="U183" s="143"/>
      <c r="V183" s="86"/>
      <c r="W183" s="86"/>
      <c r="X183" s="88"/>
      <c r="Y183" s="88"/>
      <c r="Z183" s="88"/>
      <c r="AA183" s="88"/>
      <c r="AB183" s="88"/>
      <c r="AC183" s="88"/>
      <c r="AD183" s="88"/>
      <c r="AE183" s="160"/>
      <c r="AF183" s="88"/>
      <c r="AG183" s="160"/>
      <c r="AH183" s="128"/>
      <c r="AI183" s="86"/>
      <c r="AJ183" s="86"/>
      <c r="AK183" s="88"/>
      <c r="AL183" s="88"/>
      <c r="AM183" s="88"/>
      <c r="AN183" s="160"/>
      <c r="AO183" s="88"/>
      <c r="AP183" s="88"/>
      <c r="AQ183" s="88"/>
      <c r="AR183" s="128"/>
      <c r="AS183" s="17"/>
      <c r="AT183" s="17"/>
      <c r="AU183" s="17"/>
      <c r="AV183" s="17"/>
      <c r="AW183" s="17"/>
      <c r="AX183" s="17"/>
      <c r="AY183" s="17"/>
      <c r="AZ183" s="17"/>
      <c r="BA183" s="136"/>
      <c r="BB183" s="136"/>
      <c r="BC183" s="136"/>
      <c r="BD183" s="136"/>
      <c r="BE183" s="356"/>
      <c r="BF183" s="356"/>
      <c r="BG183" s="356"/>
      <c r="BH183" s="356"/>
      <c r="BI183" s="356"/>
      <c r="BJ183" s="356"/>
      <c r="BK183" s="356"/>
      <c r="BL183" s="19">
        <f>BN183+BP183</f>
        <v>228.56</v>
      </c>
      <c r="BM183" s="12">
        <f>BL183/720</f>
        <v>0.3174444444444445</v>
      </c>
      <c r="BN183" s="37">
        <f>SUM(BN184:BN192)</f>
        <v>67.92</v>
      </c>
      <c r="BO183" s="38">
        <f t="shared" si="20"/>
        <v>0.09433333333333334</v>
      </c>
      <c r="BP183" s="120">
        <f>SUM(BP184:BP192)</f>
        <v>160.64</v>
      </c>
      <c r="BQ183" s="121">
        <f t="shared" si="22"/>
        <v>0.2231111111111111</v>
      </c>
      <c r="BR183" s="108"/>
      <c r="BS183" s="82"/>
      <c r="BT183" s="136"/>
      <c r="BU183" s="136"/>
      <c r="BV183" s="109"/>
      <c r="BW183" s="110"/>
    </row>
    <row r="184" spans="1:75" s="1" customFormat="1" ht="57.75" customHeight="1">
      <c r="A184" s="23"/>
      <c r="B184" s="169" t="s">
        <v>86</v>
      </c>
      <c r="C184" s="165"/>
      <c r="D184" s="165"/>
      <c r="E184" s="166"/>
      <c r="F184" s="94"/>
      <c r="G184" s="94"/>
      <c r="H184" s="94"/>
      <c r="I184" s="94"/>
      <c r="J184" s="94"/>
      <c r="K184" s="165"/>
      <c r="L184" s="88"/>
      <c r="M184" s="165"/>
      <c r="N184" s="94"/>
      <c r="O184" s="146"/>
      <c r="P184" s="84"/>
      <c r="Q184" s="84"/>
      <c r="R184" s="143"/>
      <c r="S184" s="85"/>
      <c r="T184" s="84"/>
      <c r="U184" s="143"/>
      <c r="V184" s="86"/>
      <c r="W184" s="86"/>
      <c r="X184" s="88"/>
      <c r="Y184" s="88"/>
      <c r="Z184" s="88"/>
      <c r="AA184" s="88"/>
      <c r="AB184" s="88"/>
      <c r="AC184" s="88"/>
      <c r="AD184" s="88"/>
      <c r="AE184" s="160"/>
      <c r="AF184" s="88"/>
      <c r="AG184" s="160"/>
      <c r="AH184" s="128"/>
      <c r="AI184" s="86"/>
      <c r="AJ184" s="86"/>
      <c r="AK184" s="88"/>
      <c r="AL184" s="88"/>
      <c r="AM184" s="88"/>
      <c r="AN184" s="160"/>
      <c r="AO184" s="88"/>
      <c r="AP184" s="88"/>
      <c r="AQ184" s="88"/>
      <c r="AR184" s="128"/>
      <c r="AS184" s="17"/>
      <c r="AT184" s="17"/>
      <c r="AU184" s="17"/>
      <c r="AV184" s="17"/>
      <c r="AW184" s="17"/>
      <c r="AX184" s="17"/>
      <c r="AY184" s="17"/>
      <c r="AZ184" s="17"/>
      <c r="BA184" s="136"/>
      <c r="BB184" s="136"/>
      <c r="BC184" s="136"/>
      <c r="BD184" s="136"/>
      <c r="BE184" s="356"/>
      <c r="BF184" s="356"/>
      <c r="BG184" s="356">
        <v>44</v>
      </c>
      <c r="BH184" s="356"/>
      <c r="BI184" s="356"/>
      <c r="BJ184" s="356"/>
      <c r="BK184" s="356"/>
      <c r="BL184" s="19"/>
      <c r="BM184" s="12">
        <f t="shared" si="27"/>
        <v>0</v>
      </c>
      <c r="BN184" s="37">
        <f t="shared" si="19"/>
        <v>0</v>
      </c>
      <c r="BO184" s="38">
        <f t="shared" si="20"/>
        <v>0</v>
      </c>
      <c r="BP184" s="120">
        <f t="shared" si="21"/>
        <v>44</v>
      </c>
      <c r="BQ184" s="121">
        <f t="shared" si="22"/>
        <v>0.06111111111111111</v>
      </c>
      <c r="BR184" s="108">
        <f t="shared" si="23"/>
        <v>0</v>
      </c>
      <c r="BS184" s="82">
        <f t="shared" si="24"/>
        <v>0</v>
      </c>
      <c r="BT184" s="136">
        <f t="shared" si="25"/>
        <v>0</v>
      </c>
      <c r="BU184" s="136">
        <f t="shared" si="26"/>
        <v>0</v>
      </c>
      <c r="BV184" s="109"/>
      <c r="BW184" s="110"/>
    </row>
    <row r="185" spans="1:75" s="1" customFormat="1" ht="15" customHeight="1">
      <c r="A185" s="23"/>
      <c r="B185" s="168" t="s">
        <v>1</v>
      </c>
      <c r="C185" s="165"/>
      <c r="D185" s="165"/>
      <c r="E185" s="166"/>
      <c r="F185" s="94"/>
      <c r="G185" s="94"/>
      <c r="H185" s="94"/>
      <c r="I185" s="94"/>
      <c r="J185" s="94"/>
      <c r="K185" s="165"/>
      <c r="L185" s="88"/>
      <c r="M185" s="165"/>
      <c r="N185" s="94"/>
      <c r="O185" s="146"/>
      <c r="P185" s="84"/>
      <c r="Q185" s="84"/>
      <c r="R185" s="143"/>
      <c r="S185" s="85"/>
      <c r="T185" s="84"/>
      <c r="U185" s="143"/>
      <c r="V185" s="86"/>
      <c r="W185" s="86"/>
      <c r="X185" s="88"/>
      <c r="Y185" s="88"/>
      <c r="Z185" s="88"/>
      <c r="AA185" s="88"/>
      <c r="AB185" s="88"/>
      <c r="AC185" s="88"/>
      <c r="AD185" s="88"/>
      <c r="AE185" s="160"/>
      <c r="AF185" s="88"/>
      <c r="AG185" s="160"/>
      <c r="AH185" s="128"/>
      <c r="AI185" s="86"/>
      <c r="AJ185" s="86"/>
      <c r="AK185" s="88"/>
      <c r="AL185" s="88"/>
      <c r="AM185" s="88"/>
      <c r="AN185" s="160"/>
      <c r="AO185" s="88"/>
      <c r="AP185" s="88"/>
      <c r="AQ185" s="88"/>
      <c r="AR185" s="128"/>
      <c r="AS185" s="17"/>
      <c r="AT185" s="17"/>
      <c r="AU185" s="17"/>
      <c r="AV185" s="17"/>
      <c r="AW185" s="17"/>
      <c r="AX185" s="17"/>
      <c r="AY185" s="17"/>
      <c r="AZ185" s="17"/>
      <c r="BA185" s="136"/>
      <c r="BB185" s="136"/>
      <c r="BC185" s="136"/>
      <c r="BD185" s="136"/>
      <c r="BE185" s="356"/>
      <c r="BF185" s="356"/>
      <c r="BG185" s="356">
        <v>2</v>
      </c>
      <c r="BH185" s="356"/>
      <c r="BI185" s="356"/>
      <c r="BJ185" s="356"/>
      <c r="BK185" s="356"/>
      <c r="BL185" s="19"/>
      <c r="BM185" s="12">
        <f t="shared" si="27"/>
        <v>0</v>
      </c>
      <c r="BN185" s="37">
        <f t="shared" si="19"/>
        <v>0</v>
      </c>
      <c r="BO185" s="38">
        <f t="shared" si="20"/>
        <v>0</v>
      </c>
      <c r="BP185" s="120">
        <f t="shared" si="21"/>
        <v>2</v>
      </c>
      <c r="BQ185" s="121">
        <f t="shared" si="22"/>
        <v>0.002777777777777778</v>
      </c>
      <c r="BR185" s="108">
        <f t="shared" si="23"/>
        <v>0</v>
      </c>
      <c r="BS185" s="82">
        <f t="shared" si="24"/>
        <v>0</v>
      </c>
      <c r="BT185" s="136">
        <f t="shared" si="25"/>
        <v>0</v>
      </c>
      <c r="BU185" s="136">
        <f t="shared" si="26"/>
        <v>0</v>
      </c>
      <c r="BV185" s="109"/>
      <c r="BW185" s="110"/>
    </row>
    <row r="186" spans="1:75" s="1" customFormat="1" ht="15.75" customHeight="1">
      <c r="A186" s="23"/>
      <c r="B186" s="167" t="s">
        <v>0</v>
      </c>
      <c r="C186" s="165"/>
      <c r="D186" s="165"/>
      <c r="E186" s="166"/>
      <c r="F186" s="94"/>
      <c r="G186" s="94"/>
      <c r="H186" s="94"/>
      <c r="I186" s="94"/>
      <c r="J186" s="94"/>
      <c r="K186" s="165"/>
      <c r="L186" s="88"/>
      <c r="M186" s="165"/>
      <c r="N186" s="94"/>
      <c r="O186" s="146"/>
      <c r="P186" s="84"/>
      <c r="Q186" s="84"/>
      <c r="R186" s="143"/>
      <c r="S186" s="85"/>
      <c r="T186" s="84"/>
      <c r="U186" s="143"/>
      <c r="V186" s="86"/>
      <c r="W186" s="86"/>
      <c r="X186" s="88"/>
      <c r="Y186" s="88"/>
      <c r="Z186" s="88"/>
      <c r="AA186" s="88"/>
      <c r="AB186" s="88"/>
      <c r="AC186" s="88"/>
      <c r="AD186" s="88"/>
      <c r="AE186" s="160"/>
      <c r="AF186" s="88"/>
      <c r="AG186" s="160"/>
      <c r="AH186" s="128"/>
      <c r="AI186" s="86"/>
      <c r="AJ186" s="86"/>
      <c r="AK186" s="88"/>
      <c r="AL186" s="88"/>
      <c r="AM186" s="88"/>
      <c r="AN186" s="160"/>
      <c r="AO186" s="88"/>
      <c r="AP186" s="88"/>
      <c r="AQ186" s="88"/>
      <c r="AR186" s="128"/>
      <c r="AS186" s="17"/>
      <c r="AT186" s="17"/>
      <c r="AU186" s="17"/>
      <c r="AV186" s="17"/>
      <c r="AW186" s="17"/>
      <c r="AX186" s="17"/>
      <c r="AY186" s="17"/>
      <c r="AZ186" s="17"/>
      <c r="BA186" s="136"/>
      <c r="BB186" s="136"/>
      <c r="BC186" s="136"/>
      <c r="BD186" s="136"/>
      <c r="BE186" s="356"/>
      <c r="BF186" s="356"/>
      <c r="BG186" s="356">
        <v>6</v>
      </c>
      <c r="BH186" s="356"/>
      <c r="BI186" s="356"/>
      <c r="BJ186" s="356"/>
      <c r="BK186" s="356"/>
      <c r="BL186" s="19"/>
      <c r="BM186" s="12">
        <f t="shared" si="27"/>
        <v>0</v>
      </c>
      <c r="BN186" s="37">
        <f t="shared" si="19"/>
        <v>0</v>
      </c>
      <c r="BO186" s="38">
        <f t="shared" si="20"/>
        <v>0</v>
      </c>
      <c r="BP186" s="120">
        <f t="shared" si="21"/>
        <v>6</v>
      </c>
      <c r="BQ186" s="121">
        <f t="shared" si="22"/>
        <v>0.008333333333333333</v>
      </c>
      <c r="BR186" s="108">
        <f t="shared" si="23"/>
        <v>0</v>
      </c>
      <c r="BS186" s="82">
        <f t="shared" si="24"/>
        <v>0</v>
      </c>
      <c r="BT186" s="136">
        <f t="shared" si="25"/>
        <v>0</v>
      </c>
      <c r="BU186" s="136">
        <f t="shared" si="26"/>
        <v>0</v>
      </c>
      <c r="BV186" s="109"/>
      <c r="BW186" s="110"/>
    </row>
    <row r="187" spans="1:75" s="1" customFormat="1" ht="14.25" customHeight="1">
      <c r="A187" s="23"/>
      <c r="B187" s="167" t="s">
        <v>305</v>
      </c>
      <c r="C187" s="165"/>
      <c r="D187" s="165"/>
      <c r="E187" s="166"/>
      <c r="F187" s="94"/>
      <c r="G187" s="94"/>
      <c r="H187" s="94"/>
      <c r="I187" s="94"/>
      <c r="J187" s="94"/>
      <c r="K187" s="165"/>
      <c r="L187" s="88"/>
      <c r="M187" s="165"/>
      <c r="N187" s="94"/>
      <c r="O187" s="146"/>
      <c r="P187" s="84"/>
      <c r="Q187" s="84"/>
      <c r="R187" s="143"/>
      <c r="S187" s="85"/>
      <c r="T187" s="84"/>
      <c r="U187" s="143"/>
      <c r="V187" s="86"/>
      <c r="W187" s="86"/>
      <c r="X187" s="88"/>
      <c r="Y187" s="88"/>
      <c r="Z187" s="88"/>
      <c r="AA187" s="88"/>
      <c r="AB187" s="88"/>
      <c r="AC187" s="88"/>
      <c r="AD187" s="88"/>
      <c r="AE187" s="160"/>
      <c r="AF187" s="88"/>
      <c r="AG187" s="160"/>
      <c r="AH187" s="128"/>
      <c r="AI187" s="86"/>
      <c r="AJ187" s="86"/>
      <c r="AK187" s="88"/>
      <c r="AL187" s="88"/>
      <c r="AM187" s="88"/>
      <c r="AN187" s="160"/>
      <c r="AO187" s="88"/>
      <c r="AP187" s="88"/>
      <c r="AQ187" s="88"/>
      <c r="AR187" s="128"/>
      <c r="AS187" s="17"/>
      <c r="AT187" s="17"/>
      <c r="AU187" s="17"/>
      <c r="AV187" s="17"/>
      <c r="AW187" s="17"/>
      <c r="AX187" s="17"/>
      <c r="AY187" s="17"/>
      <c r="AZ187" s="17"/>
      <c r="BA187" s="136"/>
      <c r="BB187" s="136"/>
      <c r="BC187" s="136"/>
      <c r="BD187" s="136"/>
      <c r="BE187" s="356"/>
      <c r="BF187" s="356"/>
      <c r="BG187" s="356">
        <v>14</v>
      </c>
      <c r="BH187" s="356"/>
      <c r="BI187" s="356"/>
      <c r="BJ187" s="356"/>
      <c r="BK187" s="356"/>
      <c r="BL187" s="19"/>
      <c r="BM187" s="12">
        <f t="shared" si="27"/>
        <v>0</v>
      </c>
      <c r="BN187" s="37">
        <f t="shared" si="19"/>
        <v>0</v>
      </c>
      <c r="BO187" s="38">
        <f t="shared" si="20"/>
        <v>0</v>
      </c>
      <c r="BP187" s="120">
        <f t="shared" si="21"/>
        <v>14</v>
      </c>
      <c r="BQ187" s="121">
        <f t="shared" si="22"/>
        <v>0.019444444444444445</v>
      </c>
      <c r="BR187" s="108">
        <f t="shared" si="23"/>
        <v>0</v>
      </c>
      <c r="BS187" s="82">
        <f t="shared" si="24"/>
        <v>0</v>
      </c>
      <c r="BT187" s="136">
        <f t="shared" si="25"/>
        <v>0</v>
      </c>
      <c r="BU187" s="136">
        <f t="shared" si="26"/>
        <v>0</v>
      </c>
      <c r="BV187" s="109"/>
      <c r="BW187" s="110"/>
    </row>
    <row r="188" spans="1:75" s="1" customFormat="1" ht="36.75" customHeight="1">
      <c r="A188" s="23"/>
      <c r="B188" s="169" t="s">
        <v>304</v>
      </c>
      <c r="C188" s="165"/>
      <c r="D188" s="165"/>
      <c r="E188" s="166"/>
      <c r="F188" s="94"/>
      <c r="G188" s="94"/>
      <c r="H188" s="94"/>
      <c r="I188" s="94"/>
      <c r="J188" s="94"/>
      <c r="K188" s="165"/>
      <c r="L188" s="88"/>
      <c r="M188" s="165"/>
      <c r="N188" s="94"/>
      <c r="O188" s="146"/>
      <c r="P188" s="84"/>
      <c r="Q188" s="84"/>
      <c r="R188" s="143"/>
      <c r="S188" s="85"/>
      <c r="T188" s="84"/>
      <c r="U188" s="143"/>
      <c r="V188" s="86"/>
      <c r="W188" s="86"/>
      <c r="X188" s="88"/>
      <c r="Y188" s="88"/>
      <c r="Z188" s="88"/>
      <c r="AA188" s="88"/>
      <c r="AB188" s="88"/>
      <c r="AC188" s="88"/>
      <c r="AD188" s="88"/>
      <c r="AE188" s="160"/>
      <c r="AF188" s="88"/>
      <c r="AG188" s="160"/>
      <c r="AH188" s="128"/>
      <c r="AI188" s="86"/>
      <c r="AJ188" s="86"/>
      <c r="AK188" s="88"/>
      <c r="AL188" s="88"/>
      <c r="AM188" s="88"/>
      <c r="AN188" s="160"/>
      <c r="AO188" s="88"/>
      <c r="AP188" s="88"/>
      <c r="AQ188" s="88"/>
      <c r="AR188" s="128"/>
      <c r="AS188" s="17"/>
      <c r="AT188" s="17"/>
      <c r="AU188" s="17"/>
      <c r="AV188" s="17"/>
      <c r="AW188" s="17"/>
      <c r="AX188" s="17"/>
      <c r="AY188" s="17"/>
      <c r="AZ188" s="17"/>
      <c r="BA188" s="136"/>
      <c r="BB188" s="136"/>
      <c r="BC188" s="136"/>
      <c r="BD188" s="136"/>
      <c r="BE188" s="356">
        <v>28</v>
      </c>
      <c r="BF188" s="356">
        <v>28</v>
      </c>
      <c r="BG188" s="356"/>
      <c r="BH188" s="356"/>
      <c r="BI188" s="356"/>
      <c r="BJ188" s="356"/>
      <c r="BK188" s="356"/>
      <c r="BL188" s="19"/>
      <c r="BM188" s="12">
        <f t="shared" si="27"/>
        <v>0</v>
      </c>
      <c r="BN188" s="37">
        <f t="shared" si="19"/>
        <v>28</v>
      </c>
      <c r="BO188" s="38">
        <f t="shared" si="20"/>
        <v>0.03888888888888889</v>
      </c>
      <c r="BP188" s="120">
        <f t="shared" si="21"/>
        <v>28</v>
      </c>
      <c r="BQ188" s="121">
        <f t="shared" si="22"/>
        <v>0.03888888888888889</v>
      </c>
      <c r="BR188" s="108">
        <f t="shared" si="23"/>
        <v>0</v>
      </c>
      <c r="BS188" s="82">
        <f t="shared" si="24"/>
        <v>0</v>
      </c>
      <c r="BT188" s="136">
        <f t="shared" si="25"/>
        <v>0</v>
      </c>
      <c r="BU188" s="136">
        <f t="shared" si="26"/>
        <v>0</v>
      </c>
      <c r="BV188" s="109"/>
      <c r="BW188" s="110"/>
    </row>
    <row r="189" spans="1:75" s="1" customFormat="1" ht="14.25" customHeight="1">
      <c r="A189" s="23"/>
      <c r="B189" s="167" t="s">
        <v>308</v>
      </c>
      <c r="C189" s="165"/>
      <c r="D189" s="165"/>
      <c r="E189" s="166"/>
      <c r="F189" s="94"/>
      <c r="G189" s="94"/>
      <c r="H189" s="94"/>
      <c r="I189" s="94"/>
      <c r="J189" s="94"/>
      <c r="K189" s="165"/>
      <c r="L189" s="88"/>
      <c r="M189" s="165"/>
      <c r="N189" s="94"/>
      <c r="O189" s="146"/>
      <c r="P189" s="84"/>
      <c r="Q189" s="84"/>
      <c r="R189" s="143"/>
      <c r="S189" s="85"/>
      <c r="T189" s="84"/>
      <c r="U189" s="143"/>
      <c r="V189" s="86"/>
      <c r="W189" s="86"/>
      <c r="X189" s="88"/>
      <c r="Y189" s="88"/>
      <c r="Z189" s="88"/>
      <c r="AA189" s="88"/>
      <c r="AB189" s="88"/>
      <c r="AC189" s="88"/>
      <c r="AD189" s="88"/>
      <c r="AE189" s="160"/>
      <c r="AF189" s="88"/>
      <c r="AG189" s="160"/>
      <c r="AH189" s="128"/>
      <c r="AI189" s="86"/>
      <c r="AJ189" s="86"/>
      <c r="AK189" s="88"/>
      <c r="AL189" s="88"/>
      <c r="AM189" s="88"/>
      <c r="AN189" s="160"/>
      <c r="AO189" s="88"/>
      <c r="AP189" s="88"/>
      <c r="AQ189" s="88"/>
      <c r="AR189" s="128"/>
      <c r="AS189" s="17"/>
      <c r="AT189" s="17"/>
      <c r="AU189" s="17"/>
      <c r="AV189" s="17"/>
      <c r="AW189" s="17"/>
      <c r="AX189" s="17"/>
      <c r="AY189" s="17"/>
      <c r="AZ189" s="17"/>
      <c r="BA189" s="136"/>
      <c r="BB189" s="136"/>
      <c r="BC189" s="136"/>
      <c r="BD189" s="136"/>
      <c r="BE189" s="356">
        <v>7.92</v>
      </c>
      <c r="BF189" s="356">
        <v>2.64</v>
      </c>
      <c r="BG189" s="356"/>
      <c r="BH189" s="356"/>
      <c r="BI189" s="356"/>
      <c r="BJ189" s="356"/>
      <c r="BK189" s="356"/>
      <c r="BL189" s="19"/>
      <c r="BM189" s="12">
        <f t="shared" si="27"/>
        <v>0</v>
      </c>
      <c r="BN189" s="37">
        <f t="shared" si="19"/>
        <v>7.92</v>
      </c>
      <c r="BO189" s="38">
        <f t="shared" si="20"/>
        <v>0.011</v>
      </c>
      <c r="BP189" s="120">
        <f t="shared" si="21"/>
        <v>2.64</v>
      </c>
      <c r="BQ189" s="121">
        <f t="shared" si="22"/>
        <v>0.003666666666666667</v>
      </c>
      <c r="BR189" s="108">
        <f t="shared" si="23"/>
        <v>0</v>
      </c>
      <c r="BS189" s="82">
        <f t="shared" si="24"/>
        <v>0</v>
      </c>
      <c r="BT189" s="136">
        <f t="shared" si="25"/>
        <v>0</v>
      </c>
      <c r="BU189" s="136">
        <f t="shared" si="26"/>
        <v>0</v>
      </c>
      <c r="BV189" s="109"/>
      <c r="BW189" s="110"/>
    </row>
    <row r="190" spans="1:75" s="1" customFormat="1" ht="24.75" customHeight="1">
      <c r="A190" s="23"/>
      <c r="B190" s="169" t="s">
        <v>314</v>
      </c>
      <c r="C190" s="165"/>
      <c r="D190" s="165"/>
      <c r="E190" s="166"/>
      <c r="F190" s="94"/>
      <c r="G190" s="94"/>
      <c r="H190" s="94"/>
      <c r="I190" s="94"/>
      <c r="J190" s="94"/>
      <c r="K190" s="165"/>
      <c r="L190" s="88"/>
      <c r="M190" s="165"/>
      <c r="N190" s="94"/>
      <c r="O190" s="146"/>
      <c r="P190" s="84"/>
      <c r="Q190" s="84"/>
      <c r="R190" s="143"/>
      <c r="S190" s="85"/>
      <c r="T190" s="84"/>
      <c r="U190" s="143"/>
      <c r="V190" s="86"/>
      <c r="W190" s="86"/>
      <c r="X190" s="88"/>
      <c r="Y190" s="88"/>
      <c r="Z190" s="88"/>
      <c r="AA190" s="88"/>
      <c r="AB190" s="88"/>
      <c r="AC190" s="88"/>
      <c r="AD190" s="88"/>
      <c r="AE190" s="160"/>
      <c r="AF190" s="88"/>
      <c r="AG190" s="160"/>
      <c r="AH190" s="128"/>
      <c r="AI190" s="86"/>
      <c r="AJ190" s="86"/>
      <c r="AK190" s="88"/>
      <c r="AL190" s="88"/>
      <c r="AM190" s="88"/>
      <c r="AN190" s="160"/>
      <c r="AO190" s="88"/>
      <c r="AP190" s="88"/>
      <c r="AQ190" s="88"/>
      <c r="AR190" s="128"/>
      <c r="AS190" s="17"/>
      <c r="AT190" s="17"/>
      <c r="AU190" s="17"/>
      <c r="AV190" s="17"/>
      <c r="AW190" s="17"/>
      <c r="AX190" s="17"/>
      <c r="AY190" s="17"/>
      <c r="AZ190" s="17"/>
      <c r="BA190" s="136"/>
      <c r="BB190" s="136"/>
      <c r="BC190" s="136"/>
      <c r="BD190" s="136"/>
      <c r="BE190" s="356">
        <v>24</v>
      </c>
      <c r="BF190" s="356">
        <v>24</v>
      </c>
      <c r="BG190" s="356">
        <v>24</v>
      </c>
      <c r="BH190" s="356"/>
      <c r="BI190" s="356"/>
      <c r="BJ190" s="356"/>
      <c r="BK190" s="356"/>
      <c r="BL190" s="19"/>
      <c r="BM190" s="12">
        <f t="shared" si="27"/>
        <v>0</v>
      </c>
      <c r="BN190" s="37">
        <f t="shared" si="19"/>
        <v>24</v>
      </c>
      <c r="BO190" s="38">
        <f t="shared" si="20"/>
        <v>0.03333333333333333</v>
      </c>
      <c r="BP190" s="120">
        <f t="shared" si="21"/>
        <v>48</v>
      </c>
      <c r="BQ190" s="121">
        <f t="shared" si="22"/>
        <v>0.06666666666666667</v>
      </c>
      <c r="BR190" s="108">
        <f t="shared" si="23"/>
        <v>0</v>
      </c>
      <c r="BS190" s="82">
        <f t="shared" si="24"/>
        <v>0</v>
      </c>
      <c r="BT190" s="136">
        <f t="shared" si="25"/>
        <v>0</v>
      </c>
      <c r="BU190" s="136">
        <f t="shared" si="26"/>
        <v>0</v>
      </c>
      <c r="BV190" s="109"/>
      <c r="BW190" s="110"/>
    </row>
    <row r="191" spans="1:75" s="1" customFormat="1" ht="14.25" customHeight="1">
      <c r="A191" s="23"/>
      <c r="B191" s="168" t="s">
        <v>1</v>
      </c>
      <c r="C191" s="165"/>
      <c r="D191" s="165"/>
      <c r="E191" s="166"/>
      <c r="F191" s="94"/>
      <c r="G191" s="94"/>
      <c r="H191" s="94"/>
      <c r="I191" s="94"/>
      <c r="J191" s="94"/>
      <c r="K191" s="165"/>
      <c r="L191" s="88"/>
      <c r="M191" s="165"/>
      <c r="N191" s="94"/>
      <c r="O191" s="146"/>
      <c r="P191" s="84"/>
      <c r="Q191" s="84"/>
      <c r="R191" s="143"/>
      <c r="S191" s="85"/>
      <c r="T191" s="84"/>
      <c r="U191" s="143"/>
      <c r="V191" s="86"/>
      <c r="W191" s="86"/>
      <c r="X191" s="88"/>
      <c r="Y191" s="88"/>
      <c r="Z191" s="88"/>
      <c r="AA191" s="88"/>
      <c r="AB191" s="88"/>
      <c r="AC191" s="88"/>
      <c r="AD191" s="88"/>
      <c r="AE191" s="160"/>
      <c r="AF191" s="88"/>
      <c r="AG191" s="160"/>
      <c r="AH191" s="128"/>
      <c r="AI191" s="86"/>
      <c r="AJ191" s="86"/>
      <c r="AK191" s="88"/>
      <c r="AL191" s="88"/>
      <c r="AM191" s="88"/>
      <c r="AN191" s="160"/>
      <c r="AO191" s="88"/>
      <c r="AP191" s="88"/>
      <c r="AQ191" s="88"/>
      <c r="AR191" s="128"/>
      <c r="AS191" s="17"/>
      <c r="AT191" s="17"/>
      <c r="AU191" s="17"/>
      <c r="AV191" s="17"/>
      <c r="AW191" s="17"/>
      <c r="AX191" s="17"/>
      <c r="AY191" s="17"/>
      <c r="AZ191" s="17"/>
      <c r="BA191" s="136"/>
      <c r="BB191" s="136"/>
      <c r="BC191" s="136"/>
      <c r="BD191" s="136"/>
      <c r="BE191" s="356">
        <v>2</v>
      </c>
      <c r="BF191" s="356">
        <v>2</v>
      </c>
      <c r="BG191" s="356">
        <v>2</v>
      </c>
      <c r="BH191" s="356"/>
      <c r="BI191" s="356"/>
      <c r="BJ191" s="356"/>
      <c r="BK191" s="356"/>
      <c r="BL191" s="19"/>
      <c r="BM191" s="12">
        <f t="shared" si="27"/>
        <v>0</v>
      </c>
      <c r="BN191" s="37">
        <f t="shared" si="19"/>
        <v>2</v>
      </c>
      <c r="BO191" s="38">
        <f t="shared" si="20"/>
        <v>0.002777777777777778</v>
      </c>
      <c r="BP191" s="120">
        <f t="shared" si="21"/>
        <v>4</v>
      </c>
      <c r="BQ191" s="121">
        <f t="shared" si="22"/>
        <v>0.005555555555555556</v>
      </c>
      <c r="BR191" s="108">
        <f t="shared" si="23"/>
        <v>0</v>
      </c>
      <c r="BS191" s="82">
        <f t="shared" si="24"/>
        <v>0</v>
      </c>
      <c r="BT191" s="136">
        <f t="shared" si="25"/>
        <v>0</v>
      </c>
      <c r="BU191" s="136">
        <f t="shared" si="26"/>
        <v>0</v>
      </c>
      <c r="BV191" s="109"/>
      <c r="BW191" s="110"/>
    </row>
    <row r="192" spans="1:75" s="1" customFormat="1" ht="14.25" customHeight="1">
      <c r="A192" s="23"/>
      <c r="B192" s="167" t="s">
        <v>0</v>
      </c>
      <c r="C192" s="165"/>
      <c r="D192" s="165"/>
      <c r="E192" s="166"/>
      <c r="F192" s="94"/>
      <c r="G192" s="94"/>
      <c r="H192" s="94"/>
      <c r="I192" s="94"/>
      <c r="J192" s="94"/>
      <c r="K192" s="165"/>
      <c r="L192" s="88"/>
      <c r="M192" s="165"/>
      <c r="N192" s="94"/>
      <c r="O192" s="146"/>
      <c r="P192" s="84"/>
      <c r="Q192" s="84"/>
      <c r="R192" s="143"/>
      <c r="S192" s="85"/>
      <c r="T192" s="84"/>
      <c r="U192" s="143"/>
      <c r="V192" s="86"/>
      <c r="W192" s="86"/>
      <c r="X192" s="88"/>
      <c r="Y192" s="88"/>
      <c r="Z192" s="88"/>
      <c r="AA192" s="88"/>
      <c r="AB192" s="88"/>
      <c r="AC192" s="88"/>
      <c r="AD192" s="88"/>
      <c r="AE192" s="160"/>
      <c r="AF192" s="88"/>
      <c r="AG192" s="160"/>
      <c r="AH192" s="128"/>
      <c r="AI192" s="86"/>
      <c r="AJ192" s="86"/>
      <c r="AK192" s="88"/>
      <c r="AL192" s="88"/>
      <c r="AM192" s="88"/>
      <c r="AN192" s="160"/>
      <c r="AO192" s="88"/>
      <c r="AP192" s="88"/>
      <c r="AQ192" s="88"/>
      <c r="AR192" s="128"/>
      <c r="AS192" s="17"/>
      <c r="AT192" s="17"/>
      <c r="AU192" s="17"/>
      <c r="AV192" s="17"/>
      <c r="AW192" s="17"/>
      <c r="AX192" s="17"/>
      <c r="AY192" s="17"/>
      <c r="AZ192" s="17"/>
      <c r="BA192" s="136"/>
      <c r="BB192" s="136"/>
      <c r="BC192" s="136"/>
      <c r="BD192" s="136"/>
      <c r="BE192" s="356">
        <v>6</v>
      </c>
      <c r="BF192" s="356">
        <v>6</v>
      </c>
      <c r="BG192" s="356">
        <v>6</v>
      </c>
      <c r="BH192" s="356"/>
      <c r="BI192" s="356"/>
      <c r="BJ192" s="356"/>
      <c r="BK192" s="356"/>
      <c r="BL192" s="19"/>
      <c r="BM192" s="12">
        <f t="shared" si="27"/>
        <v>0</v>
      </c>
      <c r="BN192" s="37">
        <f t="shared" si="19"/>
        <v>6</v>
      </c>
      <c r="BO192" s="38">
        <f t="shared" si="20"/>
        <v>0.008333333333333333</v>
      </c>
      <c r="BP192" s="120">
        <f t="shared" si="21"/>
        <v>12</v>
      </c>
      <c r="BQ192" s="121">
        <f t="shared" si="22"/>
        <v>0.016666666666666666</v>
      </c>
      <c r="BR192" s="108">
        <f t="shared" si="23"/>
        <v>0</v>
      </c>
      <c r="BS192" s="82">
        <f t="shared" si="24"/>
        <v>0</v>
      </c>
      <c r="BT192" s="136">
        <f t="shared" si="25"/>
        <v>0</v>
      </c>
      <c r="BU192" s="136">
        <f t="shared" si="26"/>
        <v>0</v>
      </c>
      <c r="BV192" s="109"/>
      <c r="BW192" s="110"/>
    </row>
    <row r="193" spans="1:75" s="1" customFormat="1" ht="14.25" customHeight="1">
      <c r="A193" s="23" t="s">
        <v>102</v>
      </c>
      <c r="B193" s="167"/>
      <c r="C193" s="165"/>
      <c r="D193" s="165"/>
      <c r="E193" s="166"/>
      <c r="F193" s="94"/>
      <c r="G193" s="94"/>
      <c r="H193" s="94"/>
      <c r="I193" s="94"/>
      <c r="J193" s="94"/>
      <c r="K193" s="165"/>
      <c r="L193" s="88"/>
      <c r="M193" s="165"/>
      <c r="N193" s="94"/>
      <c r="O193" s="146"/>
      <c r="P193" s="84"/>
      <c r="Q193" s="84"/>
      <c r="R193" s="143"/>
      <c r="S193" s="85"/>
      <c r="T193" s="84"/>
      <c r="U193" s="143"/>
      <c r="V193" s="86"/>
      <c r="W193" s="86"/>
      <c r="X193" s="88"/>
      <c r="Y193" s="88"/>
      <c r="Z193" s="88"/>
      <c r="AA193" s="88"/>
      <c r="AB193" s="88"/>
      <c r="AC193" s="88"/>
      <c r="AD193" s="88"/>
      <c r="AE193" s="160"/>
      <c r="AF193" s="88"/>
      <c r="AG193" s="160"/>
      <c r="AH193" s="128"/>
      <c r="AI193" s="86"/>
      <c r="AJ193" s="86"/>
      <c r="AK193" s="88"/>
      <c r="AL193" s="88"/>
      <c r="AM193" s="88"/>
      <c r="AN193" s="160"/>
      <c r="AO193" s="88"/>
      <c r="AP193" s="88"/>
      <c r="AQ193" s="88"/>
      <c r="AR193" s="128"/>
      <c r="AS193" s="17"/>
      <c r="AT193" s="17"/>
      <c r="AU193" s="17"/>
      <c r="AV193" s="17"/>
      <c r="AW193" s="17"/>
      <c r="AX193" s="17"/>
      <c r="AY193" s="17"/>
      <c r="AZ193" s="17"/>
      <c r="BA193" s="136"/>
      <c r="BB193" s="136"/>
      <c r="BC193" s="136"/>
      <c r="BD193" s="136"/>
      <c r="BE193" s="356"/>
      <c r="BF193" s="356"/>
      <c r="BG193" s="356"/>
      <c r="BH193" s="356"/>
      <c r="BI193" s="356"/>
      <c r="BJ193" s="356"/>
      <c r="BK193" s="356"/>
      <c r="BL193" s="19">
        <f>BN193</f>
        <v>294</v>
      </c>
      <c r="BM193" s="12">
        <f t="shared" si="27"/>
        <v>0.4083333333333333</v>
      </c>
      <c r="BN193" s="37">
        <f>BN194+BN195+BN196</f>
        <v>294</v>
      </c>
      <c r="BO193" s="38">
        <f t="shared" si="20"/>
        <v>0.4083333333333333</v>
      </c>
      <c r="BP193" s="120">
        <f t="shared" si="21"/>
        <v>0</v>
      </c>
      <c r="BQ193" s="121">
        <f t="shared" si="22"/>
        <v>0</v>
      </c>
      <c r="BR193" s="108">
        <f t="shared" si="23"/>
        <v>0</v>
      </c>
      <c r="BS193" s="82">
        <f t="shared" si="24"/>
        <v>0</v>
      </c>
      <c r="BT193" s="136">
        <f t="shared" si="25"/>
        <v>0</v>
      </c>
      <c r="BU193" s="136">
        <f t="shared" si="26"/>
        <v>0</v>
      </c>
      <c r="BV193" s="109"/>
      <c r="BW193" s="110"/>
    </row>
    <row r="194" spans="1:75" s="1" customFormat="1" ht="14.25" customHeight="1">
      <c r="A194" s="23"/>
      <c r="B194" s="170" t="s">
        <v>82</v>
      </c>
      <c r="C194" s="165">
        <v>286</v>
      </c>
      <c r="D194" s="165"/>
      <c r="E194" s="166"/>
      <c r="F194" s="94"/>
      <c r="G194" s="94"/>
      <c r="H194" s="94"/>
      <c r="I194" s="94"/>
      <c r="J194" s="94"/>
      <c r="K194" s="165"/>
      <c r="L194" s="88"/>
      <c r="M194" s="165"/>
      <c r="N194" s="94"/>
      <c r="O194" s="146"/>
      <c r="P194" s="84"/>
      <c r="Q194" s="84"/>
      <c r="R194" s="143"/>
      <c r="S194" s="85"/>
      <c r="T194" s="84"/>
      <c r="U194" s="143"/>
      <c r="V194" s="86"/>
      <c r="W194" s="86"/>
      <c r="X194" s="88"/>
      <c r="Y194" s="88"/>
      <c r="Z194" s="88"/>
      <c r="AA194" s="88"/>
      <c r="AB194" s="88"/>
      <c r="AC194" s="88"/>
      <c r="AD194" s="88"/>
      <c r="AE194" s="160"/>
      <c r="AF194" s="88"/>
      <c r="AG194" s="160"/>
      <c r="AH194" s="128"/>
      <c r="AI194" s="86"/>
      <c r="AJ194" s="86"/>
      <c r="AK194" s="88"/>
      <c r="AL194" s="88"/>
      <c r="AM194" s="88"/>
      <c r="AN194" s="160"/>
      <c r="AO194" s="88"/>
      <c r="AP194" s="88"/>
      <c r="AQ194" s="88"/>
      <c r="AR194" s="128"/>
      <c r="AS194" s="17"/>
      <c r="AT194" s="17"/>
      <c r="AU194" s="17"/>
      <c r="AV194" s="17"/>
      <c r="AW194" s="17"/>
      <c r="AX194" s="17"/>
      <c r="AY194" s="17"/>
      <c r="AZ194" s="17"/>
      <c r="BA194" s="136"/>
      <c r="BB194" s="136"/>
      <c r="BC194" s="136"/>
      <c r="BD194" s="136"/>
      <c r="BE194" s="356"/>
      <c r="BF194" s="356"/>
      <c r="BG194" s="356"/>
      <c r="BH194" s="356"/>
      <c r="BI194" s="356"/>
      <c r="BJ194" s="356"/>
      <c r="BK194" s="356"/>
      <c r="BL194" s="19"/>
      <c r="BM194" s="12">
        <f t="shared" si="27"/>
        <v>0</v>
      </c>
      <c r="BN194" s="37">
        <f t="shared" si="19"/>
        <v>286</v>
      </c>
      <c r="BO194" s="38">
        <f t="shared" si="20"/>
        <v>0.3972222222222222</v>
      </c>
      <c r="BP194" s="120">
        <f t="shared" si="21"/>
        <v>0</v>
      </c>
      <c r="BQ194" s="121">
        <f t="shared" si="22"/>
        <v>0</v>
      </c>
      <c r="BR194" s="108">
        <f t="shared" si="23"/>
        <v>0</v>
      </c>
      <c r="BS194" s="82">
        <f t="shared" si="24"/>
        <v>0</v>
      </c>
      <c r="BT194" s="136">
        <f t="shared" si="25"/>
        <v>0</v>
      </c>
      <c r="BU194" s="136">
        <f t="shared" si="26"/>
        <v>0</v>
      </c>
      <c r="BV194" s="109"/>
      <c r="BW194" s="110"/>
    </row>
    <row r="195" spans="1:75" s="1" customFormat="1" ht="14.25" customHeight="1">
      <c r="A195" s="23"/>
      <c r="B195" s="168" t="s">
        <v>1</v>
      </c>
      <c r="C195" s="165">
        <v>2</v>
      </c>
      <c r="D195" s="165"/>
      <c r="E195" s="166"/>
      <c r="F195" s="94"/>
      <c r="G195" s="94"/>
      <c r="H195" s="94"/>
      <c r="I195" s="94"/>
      <c r="J195" s="94"/>
      <c r="K195" s="165"/>
      <c r="L195" s="88"/>
      <c r="M195" s="165"/>
      <c r="N195" s="94"/>
      <c r="O195" s="146"/>
      <c r="P195" s="84"/>
      <c r="Q195" s="84"/>
      <c r="R195" s="143"/>
      <c r="S195" s="85"/>
      <c r="T195" s="84"/>
      <c r="U195" s="143"/>
      <c r="V195" s="86"/>
      <c r="W195" s="86"/>
      <c r="X195" s="88"/>
      <c r="Y195" s="88"/>
      <c r="Z195" s="88"/>
      <c r="AA195" s="88"/>
      <c r="AB195" s="88"/>
      <c r="AC195" s="88"/>
      <c r="AD195" s="88"/>
      <c r="AE195" s="160"/>
      <c r="AF195" s="88"/>
      <c r="AG195" s="160"/>
      <c r="AH195" s="128"/>
      <c r="AI195" s="86"/>
      <c r="AJ195" s="86"/>
      <c r="AK195" s="88"/>
      <c r="AL195" s="88"/>
      <c r="AM195" s="88"/>
      <c r="AN195" s="160"/>
      <c r="AO195" s="88"/>
      <c r="AP195" s="88"/>
      <c r="AQ195" s="88"/>
      <c r="AR195" s="128"/>
      <c r="AS195" s="17"/>
      <c r="AT195" s="17"/>
      <c r="AU195" s="17"/>
      <c r="AV195" s="17"/>
      <c r="AW195" s="17"/>
      <c r="AX195" s="17"/>
      <c r="AY195" s="17"/>
      <c r="AZ195" s="17"/>
      <c r="BA195" s="136"/>
      <c r="BB195" s="136"/>
      <c r="BC195" s="136"/>
      <c r="BD195" s="136"/>
      <c r="BE195" s="356"/>
      <c r="BF195" s="356"/>
      <c r="BG195" s="356"/>
      <c r="BH195" s="356"/>
      <c r="BI195" s="356"/>
      <c r="BJ195" s="356"/>
      <c r="BK195" s="356"/>
      <c r="BL195" s="19"/>
      <c r="BM195" s="12">
        <f t="shared" si="27"/>
        <v>0</v>
      </c>
      <c r="BN195" s="37">
        <f t="shared" si="19"/>
        <v>2</v>
      </c>
      <c r="BO195" s="38">
        <f t="shared" si="20"/>
        <v>0.002777777777777778</v>
      </c>
      <c r="BP195" s="120">
        <f t="shared" si="21"/>
        <v>0</v>
      </c>
      <c r="BQ195" s="121">
        <f t="shared" si="22"/>
        <v>0</v>
      </c>
      <c r="BR195" s="108">
        <f t="shared" si="23"/>
        <v>0</v>
      </c>
      <c r="BS195" s="82">
        <f t="shared" si="24"/>
        <v>0</v>
      </c>
      <c r="BT195" s="136">
        <f t="shared" si="25"/>
        <v>0</v>
      </c>
      <c r="BU195" s="136">
        <f t="shared" si="26"/>
        <v>0</v>
      </c>
      <c r="BV195" s="109"/>
      <c r="BW195" s="110"/>
    </row>
    <row r="196" spans="1:75" s="1" customFormat="1" ht="14.25" customHeight="1">
      <c r="A196" s="23"/>
      <c r="B196" s="167" t="s">
        <v>0</v>
      </c>
      <c r="C196" s="165">
        <v>6</v>
      </c>
      <c r="D196" s="165"/>
      <c r="E196" s="166"/>
      <c r="F196" s="94"/>
      <c r="G196" s="94"/>
      <c r="H196" s="94"/>
      <c r="I196" s="94"/>
      <c r="J196" s="94"/>
      <c r="K196" s="165"/>
      <c r="L196" s="88"/>
      <c r="M196" s="165"/>
      <c r="N196" s="94"/>
      <c r="O196" s="146"/>
      <c r="P196" s="84"/>
      <c r="Q196" s="84"/>
      <c r="R196" s="143"/>
      <c r="S196" s="85"/>
      <c r="T196" s="84"/>
      <c r="U196" s="143"/>
      <c r="V196" s="86"/>
      <c r="W196" s="86"/>
      <c r="X196" s="88"/>
      <c r="Y196" s="88"/>
      <c r="Z196" s="88"/>
      <c r="AA196" s="88"/>
      <c r="AB196" s="88"/>
      <c r="AC196" s="88"/>
      <c r="AD196" s="88"/>
      <c r="AE196" s="160"/>
      <c r="AF196" s="88"/>
      <c r="AG196" s="160"/>
      <c r="AH196" s="128"/>
      <c r="AI196" s="86"/>
      <c r="AJ196" s="86"/>
      <c r="AK196" s="88"/>
      <c r="AL196" s="88"/>
      <c r="AM196" s="88"/>
      <c r="AN196" s="160"/>
      <c r="AO196" s="88"/>
      <c r="AP196" s="88"/>
      <c r="AQ196" s="88"/>
      <c r="AR196" s="128"/>
      <c r="AS196" s="17"/>
      <c r="AT196" s="17"/>
      <c r="AU196" s="17"/>
      <c r="AV196" s="17"/>
      <c r="AW196" s="17"/>
      <c r="AX196" s="17"/>
      <c r="AY196" s="17"/>
      <c r="AZ196" s="17"/>
      <c r="BA196" s="136"/>
      <c r="BB196" s="136"/>
      <c r="BC196" s="136"/>
      <c r="BD196" s="136"/>
      <c r="BE196" s="356"/>
      <c r="BF196" s="356"/>
      <c r="BG196" s="356"/>
      <c r="BH196" s="356"/>
      <c r="BI196" s="356"/>
      <c r="BJ196" s="356"/>
      <c r="BK196" s="356"/>
      <c r="BL196" s="19"/>
      <c r="BM196" s="12">
        <f t="shared" si="27"/>
        <v>0</v>
      </c>
      <c r="BN196" s="37">
        <f t="shared" si="19"/>
        <v>6</v>
      </c>
      <c r="BO196" s="38">
        <f t="shared" si="20"/>
        <v>0.008333333333333333</v>
      </c>
      <c r="BP196" s="120">
        <f t="shared" si="21"/>
        <v>0</v>
      </c>
      <c r="BQ196" s="121">
        <f t="shared" si="22"/>
        <v>0</v>
      </c>
      <c r="BR196" s="108">
        <f t="shared" si="23"/>
        <v>0</v>
      </c>
      <c r="BS196" s="82">
        <f t="shared" si="24"/>
        <v>0</v>
      </c>
      <c r="BT196" s="136">
        <f t="shared" si="25"/>
        <v>0</v>
      </c>
      <c r="BU196" s="136">
        <f t="shared" si="26"/>
        <v>0</v>
      </c>
      <c r="BV196" s="109"/>
      <c r="BW196" s="110"/>
    </row>
    <row r="197" spans="1:75" s="1" customFormat="1" ht="14.25" customHeight="1">
      <c r="A197" s="23" t="s">
        <v>103</v>
      </c>
      <c r="B197" s="167"/>
      <c r="C197" s="165"/>
      <c r="D197" s="165"/>
      <c r="E197" s="166"/>
      <c r="F197" s="94"/>
      <c r="G197" s="94"/>
      <c r="H197" s="94"/>
      <c r="I197" s="94"/>
      <c r="J197" s="94"/>
      <c r="K197" s="165"/>
      <c r="L197" s="88"/>
      <c r="M197" s="165"/>
      <c r="N197" s="94"/>
      <c r="O197" s="146"/>
      <c r="P197" s="84"/>
      <c r="Q197" s="84"/>
      <c r="R197" s="143"/>
      <c r="S197" s="85"/>
      <c r="T197" s="84"/>
      <c r="U197" s="143"/>
      <c r="V197" s="86"/>
      <c r="W197" s="86"/>
      <c r="X197" s="88"/>
      <c r="Y197" s="88"/>
      <c r="Z197" s="88"/>
      <c r="AA197" s="88"/>
      <c r="AB197" s="88"/>
      <c r="AC197" s="88"/>
      <c r="AD197" s="88"/>
      <c r="AE197" s="160"/>
      <c r="AF197" s="88"/>
      <c r="AG197" s="160"/>
      <c r="AH197" s="128"/>
      <c r="AI197" s="86"/>
      <c r="AJ197" s="86"/>
      <c r="AK197" s="88"/>
      <c r="AL197" s="88"/>
      <c r="AM197" s="88"/>
      <c r="AN197" s="160"/>
      <c r="AO197" s="88"/>
      <c r="AP197" s="88"/>
      <c r="AQ197" s="88"/>
      <c r="AR197" s="128"/>
      <c r="AS197" s="17"/>
      <c r="AT197" s="17"/>
      <c r="AU197" s="17"/>
      <c r="AV197" s="17"/>
      <c r="AW197" s="17"/>
      <c r="AX197" s="17"/>
      <c r="AY197" s="17"/>
      <c r="AZ197" s="17"/>
      <c r="BA197" s="136"/>
      <c r="BB197" s="136"/>
      <c r="BC197" s="136"/>
      <c r="BD197" s="136"/>
      <c r="BE197" s="356"/>
      <c r="BF197" s="356"/>
      <c r="BG197" s="356"/>
      <c r="BH197" s="356"/>
      <c r="BI197" s="356"/>
      <c r="BJ197" s="356"/>
      <c r="BK197" s="356"/>
      <c r="BL197" s="19">
        <f>BN197+BP197</f>
        <v>1324</v>
      </c>
      <c r="BM197" s="12"/>
      <c r="BN197" s="37">
        <f>BN198+BN200+BN201+BN202</f>
        <v>1204</v>
      </c>
      <c r="BO197" s="38">
        <f t="shared" si="20"/>
        <v>1.6722222222222223</v>
      </c>
      <c r="BP197" s="120">
        <f>BP200+BP201+BP202</f>
        <v>120</v>
      </c>
      <c r="BQ197" s="121">
        <f t="shared" si="22"/>
        <v>0.16666666666666666</v>
      </c>
      <c r="BR197" s="108"/>
      <c r="BS197" s="82"/>
      <c r="BT197" s="136"/>
      <c r="BU197" s="136"/>
      <c r="BV197" s="109"/>
      <c r="BW197" s="549"/>
    </row>
    <row r="198" spans="1:75" s="1" customFormat="1" ht="26.25" customHeight="1">
      <c r="A198" s="23"/>
      <c r="B198" s="167" t="s">
        <v>265</v>
      </c>
      <c r="C198" s="165">
        <v>32</v>
      </c>
      <c r="D198" s="165"/>
      <c r="E198" s="166"/>
      <c r="F198" s="94"/>
      <c r="G198" s="94"/>
      <c r="H198" s="94"/>
      <c r="I198" s="94">
        <v>52</v>
      </c>
      <c r="J198" s="94">
        <v>52</v>
      </c>
      <c r="K198" s="165"/>
      <c r="L198" s="88"/>
      <c r="M198" s="165"/>
      <c r="N198" s="94"/>
      <c r="O198" s="146"/>
      <c r="P198" s="84"/>
      <c r="Q198" s="84"/>
      <c r="R198" s="143"/>
      <c r="S198" s="85"/>
      <c r="T198" s="84"/>
      <c r="U198" s="143"/>
      <c r="V198" s="86"/>
      <c r="W198" s="86"/>
      <c r="X198" s="88"/>
      <c r="Y198" s="88"/>
      <c r="Z198" s="88"/>
      <c r="AA198" s="88"/>
      <c r="AB198" s="88"/>
      <c r="AC198" s="88"/>
      <c r="AD198" s="88"/>
      <c r="AE198" s="160"/>
      <c r="AF198" s="88"/>
      <c r="AG198" s="160"/>
      <c r="AH198" s="128"/>
      <c r="AI198" s="86"/>
      <c r="AJ198" s="86"/>
      <c r="AK198" s="88"/>
      <c r="AL198" s="88"/>
      <c r="AM198" s="88"/>
      <c r="AN198" s="160"/>
      <c r="AO198" s="88"/>
      <c r="AP198" s="88"/>
      <c r="AQ198" s="88"/>
      <c r="AR198" s="128"/>
      <c r="AS198" s="17"/>
      <c r="AT198" s="17"/>
      <c r="AU198" s="17"/>
      <c r="AV198" s="17"/>
      <c r="AW198" s="17"/>
      <c r="AX198" s="17"/>
      <c r="AY198" s="17"/>
      <c r="AZ198" s="17"/>
      <c r="BA198" s="136"/>
      <c r="BB198" s="136"/>
      <c r="BC198" s="136"/>
      <c r="BD198" s="136"/>
      <c r="BE198" s="356"/>
      <c r="BF198" s="356"/>
      <c r="BG198" s="356"/>
      <c r="BH198" s="356"/>
      <c r="BI198" s="356"/>
      <c r="BJ198" s="356"/>
      <c r="BK198" s="356"/>
      <c r="BL198" s="19"/>
      <c r="BM198" s="12">
        <f t="shared" si="27"/>
        <v>0</v>
      </c>
      <c r="BN198" s="37">
        <f t="shared" si="19"/>
        <v>136</v>
      </c>
      <c r="BO198" s="38">
        <f t="shared" si="20"/>
        <v>0.18888888888888888</v>
      </c>
      <c r="BP198" s="120">
        <f t="shared" si="21"/>
        <v>0</v>
      </c>
      <c r="BQ198" s="121">
        <f t="shared" si="22"/>
        <v>0</v>
      </c>
      <c r="BR198" s="108">
        <f t="shared" si="23"/>
        <v>0</v>
      </c>
      <c r="BS198" s="82">
        <f t="shared" si="24"/>
        <v>0</v>
      </c>
      <c r="BT198" s="136">
        <f t="shared" si="25"/>
        <v>0</v>
      </c>
      <c r="BU198" s="136">
        <f t="shared" si="26"/>
        <v>0</v>
      </c>
      <c r="BV198" s="109"/>
      <c r="BW198" s="110"/>
    </row>
    <row r="199" spans="1:75" s="1" customFormat="1" ht="14.25" customHeight="1" hidden="1">
      <c r="A199" s="23"/>
      <c r="B199" s="167"/>
      <c r="C199" s="165"/>
      <c r="D199" s="165"/>
      <c r="E199" s="166"/>
      <c r="F199" s="94"/>
      <c r="G199" s="94"/>
      <c r="H199" s="94"/>
      <c r="I199" s="94"/>
      <c r="J199" s="94"/>
      <c r="K199" s="165"/>
      <c r="L199" s="88"/>
      <c r="M199" s="165"/>
      <c r="N199" s="94"/>
      <c r="O199" s="146"/>
      <c r="P199" s="84"/>
      <c r="Q199" s="84"/>
      <c r="R199" s="143"/>
      <c r="S199" s="85"/>
      <c r="T199" s="84"/>
      <c r="U199" s="143"/>
      <c r="V199" s="86"/>
      <c r="W199" s="86"/>
      <c r="X199" s="88"/>
      <c r="Y199" s="88"/>
      <c r="Z199" s="88"/>
      <c r="AA199" s="88"/>
      <c r="AB199" s="88"/>
      <c r="AC199" s="88"/>
      <c r="AD199" s="88"/>
      <c r="AE199" s="160"/>
      <c r="AF199" s="88"/>
      <c r="AG199" s="160"/>
      <c r="AH199" s="128"/>
      <c r="AI199" s="86"/>
      <c r="AJ199" s="86"/>
      <c r="AK199" s="88"/>
      <c r="AL199" s="88"/>
      <c r="AM199" s="88"/>
      <c r="AN199" s="160"/>
      <c r="AO199" s="88"/>
      <c r="AP199" s="88"/>
      <c r="AQ199" s="88"/>
      <c r="AR199" s="128"/>
      <c r="AS199" s="17"/>
      <c r="AT199" s="17"/>
      <c r="AU199" s="17"/>
      <c r="AV199" s="17"/>
      <c r="AW199" s="17"/>
      <c r="AX199" s="17"/>
      <c r="AY199" s="17"/>
      <c r="AZ199" s="17"/>
      <c r="BA199" s="136"/>
      <c r="BB199" s="136"/>
      <c r="BC199" s="136"/>
      <c r="BD199" s="136"/>
      <c r="BE199" s="356"/>
      <c r="BF199" s="356"/>
      <c r="BG199" s="356"/>
      <c r="BH199" s="356"/>
      <c r="BI199" s="356"/>
      <c r="BJ199" s="356"/>
      <c r="BK199" s="356"/>
      <c r="BL199" s="19"/>
      <c r="BM199" s="12">
        <f t="shared" si="27"/>
        <v>0</v>
      </c>
      <c r="BN199" s="37">
        <f t="shared" si="19"/>
        <v>0</v>
      </c>
      <c r="BO199" s="38">
        <f t="shared" si="20"/>
        <v>0</v>
      </c>
      <c r="BP199" s="120">
        <f t="shared" si="21"/>
        <v>0</v>
      </c>
      <c r="BQ199" s="121">
        <f t="shared" si="22"/>
        <v>0</v>
      </c>
      <c r="BR199" s="108">
        <f t="shared" si="23"/>
        <v>0</v>
      </c>
      <c r="BS199" s="82">
        <f t="shared" si="24"/>
        <v>0</v>
      </c>
      <c r="BT199" s="136">
        <f t="shared" si="25"/>
        <v>0</v>
      </c>
      <c r="BU199" s="136">
        <f t="shared" si="26"/>
        <v>0</v>
      </c>
      <c r="BV199" s="109"/>
      <c r="BW199" s="110"/>
    </row>
    <row r="200" spans="1:75" s="1" customFormat="1" ht="29.25" customHeight="1">
      <c r="A200" s="23"/>
      <c r="B200" s="170" t="s">
        <v>104</v>
      </c>
      <c r="C200" s="165"/>
      <c r="D200" s="165"/>
      <c r="E200" s="166"/>
      <c r="F200" s="94">
        <v>96</v>
      </c>
      <c r="G200" s="94"/>
      <c r="H200" s="94"/>
      <c r="I200" s="94"/>
      <c r="J200" s="94"/>
      <c r="K200" s="165"/>
      <c r="L200" s="88">
        <v>140</v>
      </c>
      <c r="M200" s="165"/>
      <c r="N200" s="94"/>
      <c r="O200" s="146"/>
      <c r="P200" s="84"/>
      <c r="Q200" s="84"/>
      <c r="R200" s="143"/>
      <c r="S200" s="85">
        <v>152</v>
      </c>
      <c r="T200" s="84"/>
      <c r="U200" s="143"/>
      <c r="V200" s="86">
        <v>96</v>
      </c>
      <c r="W200" s="86">
        <v>32</v>
      </c>
      <c r="X200" s="88">
        <v>64</v>
      </c>
      <c r="Y200" s="88"/>
      <c r="Z200" s="88"/>
      <c r="AA200" s="88">
        <v>140</v>
      </c>
      <c r="AB200" s="88"/>
      <c r="AC200" s="88">
        <v>116</v>
      </c>
      <c r="AD200" s="88"/>
      <c r="AE200" s="160"/>
      <c r="AF200" s="88"/>
      <c r="AG200" s="160"/>
      <c r="AH200" s="128"/>
      <c r="AI200" s="86">
        <v>96</v>
      </c>
      <c r="AJ200" s="86"/>
      <c r="AK200" s="88">
        <v>64</v>
      </c>
      <c r="AL200" s="88"/>
      <c r="AM200" s="88"/>
      <c r="AN200" s="160">
        <v>112</v>
      </c>
      <c r="AO200" s="88"/>
      <c r="AP200" s="88"/>
      <c r="AQ200" s="88"/>
      <c r="AR200" s="128"/>
      <c r="AS200" s="17"/>
      <c r="AT200" s="17"/>
      <c r="AU200" s="17"/>
      <c r="AV200" s="17"/>
      <c r="AW200" s="17"/>
      <c r="AX200" s="17"/>
      <c r="AY200" s="17"/>
      <c r="AZ200" s="17"/>
      <c r="BA200" s="136"/>
      <c r="BB200" s="136"/>
      <c r="BC200" s="136"/>
      <c r="BD200" s="136"/>
      <c r="BE200" s="356"/>
      <c r="BF200" s="356"/>
      <c r="BG200" s="356"/>
      <c r="BH200" s="356"/>
      <c r="BI200" s="356"/>
      <c r="BJ200" s="356"/>
      <c r="BK200" s="356"/>
      <c r="BL200" s="19"/>
      <c r="BM200" s="12">
        <f t="shared" si="27"/>
        <v>0</v>
      </c>
      <c r="BN200" s="37">
        <f t="shared" si="19"/>
        <v>996</v>
      </c>
      <c r="BO200" s="38">
        <f t="shared" si="20"/>
        <v>1.3833333333333333</v>
      </c>
      <c r="BP200" s="120">
        <f t="shared" si="21"/>
        <v>112</v>
      </c>
      <c r="BQ200" s="121">
        <f t="shared" si="22"/>
        <v>0.15555555555555556</v>
      </c>
      <c r="BR200" s="108">
        <f t="shared" si="23"/>
        <v>0</v>
      </c>
      <c r="BS200" s="82">
        <f t="shared" si="24"/>
        <v>0</v>
      </c>
      <c r="BT200" s="136">
        <f t="shared" si="25"/>
        <v>0</v>
      </c>
      <c r="BU200" s="136">
        <f t="shared" si="26"/>
        <v>0</v>
      </c>
      <c r="BV200" s="109"/>
      <c r="BW200" s="110"/>
    </row>
    <row r="201" spans="1:75" s="1" customFormat="1" ht="14.25" customHeight="1">
      <c r="A201" s="23"/>
      <c r="B201" s="168" t="s">
        <v>1</v>
      </c>
      <c r="C201" s="165"/>
      <c r="D201" s="165"/>
      <c r="E201" s="166"/>
      <c r="F201" s="94">
        <v>2</v>
      </c>
      <c r="G201" s="94"/>
      <c r="H201" s="94"/>
      <c r="I201" s="94"/>
      <c r="J201" s="94"/>
      <c r="K201" s="165"/>
      <c r="L201" s="88">
        <v>2</v>
      </c>
      <c r="M201" s="165"/>
      <c r="N201" s="94"/>
      <c r="O201" s="146"/>
      <c r="P201" s="84"/>
      <c r="Q201" s="84"/>
      <c r="R201" s="143"/>
      <c r="S201" s="85">
        <v>2</v>
      </c>
      <c r="T201" s="84"/>
      <c r="U201" s="143"/>
      <c r="V201" s="86">
        <v>2</v>
      </c>
      <c r="W201" s="86"/>
      <c r="X201" s="88">
        <v>2</v>
      </c>
      <c r="Y201" s="88"/>
      <c r="Z201" s="88"/>
      <c r="AA201" s="88">
        <v>2</v>
      </c>
      <c r="AB201" s="88"/>
      <c r="AC201" s="88">
        <v>2</v>
      </c>
      <c r="AD201" s="88"/>
      <c r="AE201" s="160"/>
      <c r="AF201" s="88"/>
      <c r="AG201" s="160"/>
      <c r="AH201" s="128"/>
      <c r="AI201" s="86">
        <v>2</v>
      </c>
      <c r="AJ201" s="86"/>
      <c r="AK201" s="88">
        <v>2</v>
      </c>
      <c r="AL201" s="88"/>
      <c r="AM201" s="88"/>
      <c r="AN201" s="160">
        <v>2</v>
      </c>
      <c r="AO201" s="88"/>
      <c r="AP201" s="88"/>
      <c r="AQ201" s="88"/>
      <c r="AR201" s="128"/>
      <c r="AS201" s="17"/>
      <c r="AT201" s="17"/>
      <c r="AU201" s="17"/>
      <c r="AV201" s="17"/>
      <c r="AW201" s="17"/>
      <c r="AX201" s="17"/>
      <c r="AY201" s="17"/>
      <c r="AZ201" s="17"/>
      <c r="BA201" s="136"/>
      <c r="BB201" s="136"/>
      <c r="BC201" s="136"/>
      <c r="BD201" s="136"/>
      <c r="BE201" s="356"/>
      <c r="BF201" s="356"/>
      <c r="BG201" s="356"/>
      <c r="BH201" s="356"/>
      <c r="BI201" s="356"/>
      <c r="BJ201" s="356"/>
      <c r="BK201" s="356"/>
      <c r="BL201" s="19"/>
      <c r="BM201" s="12">
        <f t="shared" si="27"/>
        <v>0</v>
      </c>
      <c r="BN201" s="37">
        <f t="shared" si="19"/>
        <v>18</v>
      </c>
      <c r="BO201" s="38">
        <f t="shared" si="20"/>
        <v>0.025</v>
      </c>
      <c r="BP201" s="120">
        <f t="shared" si="21"/>
        <v>2</v>
      </c>
      <c r="BQ201" s="121">
        <f t="shared" si="22"/>
        <v>0.002777777777777778</v>
      </c>
      <c r="BR201" s="108">
        <f t="shared" si="23"/>
        <v>0</v>
      </c>
      <c r="BS201" s="82">
        <f t="shared" si="24"/>
        <v>0</v>
      </c>
      <c r="BT201" s="136">
        <f t="shared" si="25"/>
        <v>0</v>
      </c>
      <c r="BU201" s="136">
        <f t="shared" si="26"/>
        <v>0</v>
      </c>
      <c r="BV201" s="109"/>
      <c r="BW201" s="110"/>
    </row>
    <row r="202" spans="1:75" s="1" customFormat="1" ht="14.25" customHeight="1">
      <c r="A202" s="23"/>
      <c r="B202" s="167" t="s">
        <v>0</v>
      </c>
      <c r="C202" s="165"/>
      <c r="D202" s="165"/>
      <c r="E202" s="166"/>
      <c r="F202" s="94">
        <v>6</v>
      </c>
      <c r="G202" s="94"/>
      <c r="H202" s="94"/>
      <c r="I202" s="94"/>
      <c r="J202" s="94"/>
      <c r="K202" s="165"/>
      <c r="L202" s="88">
        <v>6</v>
      </c>
      <c r="M202" s="165"/>
      <c r="N202" s="94"/>
      <c r="O202" s="146"/>
      <c r="P202" s="84"/>
      <c r="Q202" s="84"/>
      <c r="R202" s="143"/>
      <c r="S202" s="85">
        <v>6</v>
      </c>
      <c r="T202" s="84"/>
      <c r="U202" s="143"/>
      <c r="V202" s="86">
        <v>6</v>
      </c>
      <c r="W202" s="86"/>
      <c r="X202" s="88">
        <v>6</v>
      </c>
      <c r="Y202" s="88"/>
      <c r="Z202" s="88"/>
      <c r="AA202" s="88">
        <v>6</v>
      </c>
      <c r="AB202" s="88"/>
      <c r="AC202" s="88">
        <v>6</v>
      </c>
      <c r="AD202" s="88"/>
      <c r="AE202" s="160"/>
      <c r="AF202" s="88"/>
      <c r="AG202" s="160"/>
      <c r="AH202" s="128"/>
      <c r="AI202" s="86">
        <v>6</v>
      </c>
      <c r="AJ202" s="86"/>
      <c r="AK202" s="88">
        <v>6</v>
      </c>
      <c r="AL202" s="88"/>
      <c r="AM202" s="88"/>
      <c r="AN202" s="160">
        <v>6</v>
      </c>
      <c r="AO202" s="88"/>
      <c r="AP202" s="88"/>
      <c r="AQ202" s="88"/>
      <c r="AR202" s="128"/>
      <c r="AS202" s="17"/>
      <c r="AT202" s="17"/>
      <c r="AU202" s="17"/>
      <c r="AV202" s="17"/>
      <c r="AW202" s="17"/>
      <c r="AX202" s="17"/>
      <c r="AY202" s="17"/>
      <c r="AZ202" s="17"/>
      <c r="BA202" s="136"/>
      <c r="BB202" s="136"/>
      <c r="BC202" s="136"/>
      <c r="BD202" s="136"/>
      <c r="BE202" s="356"/>
      <c r="BF202" s="356"/>
      <c r="BG202" s="356"/>
      <c r="BH202" s="356"/>
      <c r="BI202" s="356"/>
      <c r="BJ202" s="356"/>
      <c r="BK202" s="356"/>
      <c r="BL202" s="19"/>
      <c r="BM202" s="12">
        <f t="shared" si="27"/>
        <v>0</v>
      </c>
      <c r="BN202" s="37">
        <f t="shared" si="19"/>
        <v>54</v>
      </c>
      <c r="BO202" s="38">
        <f t="shared" si="20"/>
        <v>0.075</v>
      </c>
      <c r="BP202" s="120">
        <f t="shared" si="21"/>
        <v>6</v>
      </c>
      <c r="BQ202" s="121">
        <f t="shared" si="22"/>
        <v>0.008333333333333333</v>
      </c>
      <c r="BR202" s="108">
        <f t="shared" si="23"/>
        <v>0</v>
      </c>
      <c r="BS202" s="82">
        <f t="shared" si="24"/>
        <v>0</v>
      </c>
      <c r="BT202" s="136">
        <f t="shared" si="25"/>
        <v>0</v>
      </c>
      <c r="BU202" s="136">
        <f t="shared" si="26"/>
        <v>0</v>
      </c>
      <c r="BV202" s="109"/>
      <c r="BW202" s="110"/>
    </row>
    <row r="203" ht="15.75" hidden="1"/>
    <row r="204" ht="15.75" hidden="1"/>
    <row r="205" ht="15.75" hidden="1"/>
    <row r="206" ht="15.75" hidden="1"/>
    <row r="207" s="1" customFormat="1" ht="78.75" customHeight="1" hidden="1">
      <c r="BX207" s="4"/>
    </row>
    <row r="208" s="1" customFormat="1" ht="14.25" customHeight="1" hidden="1"/>
    <row r="209" s="1" customFormat="1" ht="14.25" customHeight="1" hidden="1"/>
    <row r="210" s="1" customFormat="1" ht="51.75" customHeight="1" hidden="1"/>
    <row r="211" s="1" customFormat="1" ht="14.25" customHeight="1" hidden="1"/>
    <row r="212" s="1" customFormat="1" ht="14.25" customHeight="1" hidden="1"/>
    <row r="213" spans="1:75" s="1" customFormat="1" ht="24.75" customHeight="1">
      <c r="A213" s="23" t="s">
        <v>194</v>
      </c>
      <c r="B213" s="538"/>
      <c r="C213" s="328"/>
      <c r="D213" s="328"/>
      <c r="E213" s="334"/>
      <c r="F213" s="328"/>
      <c r="G213" s="328"/>
      <c r="H213" s="328"/>
      <c r="I213" s="328"/>
      <c r="J213" s="328"/>
      <c r="K213" s="328"/>
      <c r="L213" s="204"/>
      <c r="M213" s="328"/>
      <c r="N213" s="328"/>
      <c r="O213" s="334"/>
      <c r="P213" s="202"/>
      <c r="Q213" s="202"/>
      <c r="R213" s="203"/>
      <c r="S213" s="202"/>
      <c r="T213" s="202"/>
      <c r="U213" s="203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5"/>
      <c r="AF213" s="204"/>
      <c r="AG213" s="205"/>
      <c r="AH213" s="204"/>
      <c r="AI213" s="204"/>
      <c r="AJ213" s="473"/>
      <c r="AK213" s="88"/>
      <c r="AL213" s="88"/>
      <c r="AM213" s="88"/>
      <c r="AN213" s="160"/>
      <c r="AO213" s="88"/>
      <c r="AP213" s="88"/>
      <c r="AQ213" s="88"/>
      <c r="AR213" s="128"/>
      <c r="AS213" s="17"/>
      <c r="AT213" s="17"/>
      <c r="AU213" s="17"/>
      <c r="AV213" s="17"/>
      <c r="AW213" s="17"/>
      <c r="AX213" s="17"/>
      <c r="AY213" s="17"/>
      <c r="AZ213" s="17"/>
      <c r="BA213" s="136"/>
      <c r="BB213" s="136"/>
      <c r="BC213" s="136"/>
      <c r="BD213" s="136"/>
      <c r="BE213" s="356"/>
      <c r="BF213" s="356"/>
      <c r="BG213" s="356"/>
      <c r="BH213" s="356"/>
      <c r="BI213" s="356"/>
      <c r="BJ213" s="356"/>
      <c r="BK213" s="356"/>
      <c r="BL213" s="19">
        <f>BN213+BP213+BR213</f>
        <v>1374</v>
      </c>
      <c r="BM213" s="12"/>
      <c r="BN213" s="37">
        <f>SUM(BN214:BN230)</f>
        <v>175</v>
      </c>
      <c r="BO213" s="38">
        <f aca="true" t="shared" si="28" ref="BO213:BO272">BN213/720</f>
        <v>0.24305555555555555</v>
      </c>
      <c r="BP213" s="120">
        <f>SUM(BP214:BP230)</f>
        <v>175</v>
      </c>
      <c r="BQ213" s="121">
        <f aca="true" t="shared" si="29" ref="BQ213:BQ272">BP213/720</f>
        <v>0.24305555555555555</v>
      </c>
      <c r="BR213" s="108">
        <f>SUM(BR214:BR230)</f>
        <v>1024</v>
      </c>
      <c r="BS213" s="82">
        <f aca="true" t="shared" si="30" ref="BS213:BS272">BR213/720</f>
        <v>1.4222222222222223</v>
      </c>
      <c r="BT213" s="136"/>
      <c r="BU213" s="136"/>
      <c r="BV213" s="109"/>
      <c r="BW213" s="541"/>
    </row>
    <row r="214" spans="1:75" s="1" customFormat="1" ht="45" customHeight="1">
      <c r="A214" s="456"/>
      <c r="B214" s="217" t="s">
        <v>195</v>
      </c>
      <c r="C214" s="328"/>
      <c r="D214" s="328"/>
      <c r="E214" s="334"/>
      <c r="F214" s="328"/>
      <c r="G214" s="328"/>
      <c r="H214" s="328"/>
      <c r="I214" s="328"/>
      <c r="J214" s="328"/>
      <c r="K214" s="328"/>
      <c r="L214" s="204"/>
      <c r="M214" s="328"/>
      <c r="N214" s="328"/>
      <c r="O214" s="334"/>
      <c r="P214" s="202"/>
      <c r="Q214" s="202"/>
      <c r="R214" s="203"/>
      <c r="S214" s="202"/>
      <c r="T214" s="202"/>
      <c r="U214" s="203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5"/>
      <c r="AF214" s="204">
        <v>167</v>
      </c>
      <c r="AG214" s="205">
        <v>167</v>
      </c>
      <c r="AH214" s="204"/>
      <c r="AI214" s="204"/>
      <c r="AJ214" s="473"/>
      <c r="AK214" s="88"/>
      <c r="AL214" s="88"/>
      <c r="AM214" s="88"/>
      <c r="AN214" s="160"/>
      <c r="AO214" s="88"/>
      <c r="AP214" s="88"/>
      <c r="AQ214" s="88"/>
      <c r="AR214" s="128"/>
      <c r="AS214" s="17"/>
      <c r="AT214" s="17"/>
      <c r="AU214" s="17"/>
      <c r="AV214" s="17"/>
      <c r="AW214" s="17"/>
      <c r="AX214" s="17"/>
      <c r="AY214" s="17"/>
      <c r="AZ214" s="17"/>
      <c r="BA214" s="136"/>
      <c r="BB214" s="136"/>
      <c r="BC214" s="136"/>
      <c r="BD214" s="136"/>
      <c r="BE214" s="356"/>
      <c r="BF214" s="356"/>
      <c r="BG214" s="356"/>
      <c r="BH214" s="356"/>
      <c r="BI214" s="356"/>
      <c r="BJ214" s="356"/>
      <c r="BK214" s="356"/>
      <c r="BL214" s="19"/>
      <c r="BM214" s="12">
        <f t="shared" si="27"/>
        <v>0</v>
      </c>
      <c r="BN214" s="37">
        <f aca="true" t="shared" si="31" ref="BN214:BN272">C214+D214+F214+G214+H214+I214+J214+K214+L214+M214+N214+P214+Q214+S214+T214+V214+W214+X214+Y214+Z214+AA214+AB214+AC214+AD214+AF214+AH214+AI214+AJ214+AK214+AL214+AM214+AO214+AP214+AQ214+AR214+BE214+BH214</f>
        <v>167</v>
      </c>
      <c r="BO214" s="38">
        <f t="shared" si="28"/>
        <v>0.23194444444444445</v>
      </c>
      <c r="BP214" s="120">
        <f aca="true" t="shared" si="32" ref="BP214:BP272">E214+O214+R214+U214+AE214+AG214+AN214+BF214+BG214+BI214+BJ214+BK214</f>
        <v>167</v>
      </c>
      <c r="BQ214" s="121">
        <f t="shared" si="29"/>
        <v>0.23194444444444445</v>
      </c>
      <c r="BR214" s="108">
        <f aca="true" t="shared" si="33" ref="BR214:BR272">AS214+AT214+AU214+AV214+AW214+AX214+AY214+AZ214</f>
        <v>0</v>
      </c>
      <c r="BS214" s="82">
        <f t="shared" si="30"/>
        <v>0</v>
      </c>
      <c r="BT214" s="136">
        <f aca="true" t="shared" si="34" ref="BT214:BT272">BA214+BC214+BB214+BD214</f>
        <v>0</v>
      </c>
      <c r="BU214" s="136">
        <f aca="true" t="shared" si="35" ref="BU214:BU272">BT214/720</f>
        <v>0</v>
      </c>
      <c r="BV214" s="109"/>
      <c r="BW214" s="110"/>
    </row>
    <row r="215" spans="1:75" s="1" customFormat="1" ht="14.25" customHeight="1">
      <c r="A215" s="23"/>
      <c r="B215" s="168" t="s">
        <v>1</v>
      </c>
      <c r="C215" s="328"/>
      <c r="D215" s="328"/>
      <c r="E215" s="334"/>
      <c r="F215" s="328"/>
      <c r="G215" s="328"/>
      <c r="H215" s="328"/>
      <c r="I215" s="328"/>
      <c r="J215" s="328"/>
      <c r="K215" s="328"/>
      <c r="L215" s="204"/>
      <c r="M215" s="328"/>
      <c r="N215" s="328"/>
      <c r="O215" s="334"/>
      <c r="P215" s="202"/>
      <c r="Q215" s="202"/>
      <c r="R215" s="203"/>
      <c r="S215" s="202"/>
      <c r="T215" s="202"/>
      <c r="U215" s="203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5"/>
      <c r="AF215" s="204">
        <v>2</v>
      </c>
      <c r="AG215" s="205">
        <v>2</v>
      </c>
      <c r="AH215" s="204"/>
      <c r="AI215" s="204"/>
      <c r="AJ215" s="473"/>
      <c r="AK215" s="88"/>
      <c r="AL215" s="88"/>
      <c r="AM215" s="88"/>
      <c r="AN215" s="160"/>
      <c r="AO215" s="88"/>
      <c r="AP215" s="88"/>
      <c r="AQ215" s="88"/>
      <c r="AR215" s="128"/>
      <c r="AS215" s="17"/>
      <c r="AT215" s="17"/>
      <c r="AU215" s="17"/>
      <c r="AV215" s="17"/>
      <c r="AW215" s="17"/>
      <c r="AX215" s="17"/>
      <c r="AY215" s="17"/>
      <c r="AZ215" s="17"/>
      <c r="BA215" s="136"/>
      <c r="BB215" s="136"/>
      <c r="BC215" s="136"/>
      <c r="BD215" s="136"/>
      <c r="BE215" s="356"/>
      <c r="BF215" s="356"/>
      <c r="BG215" s="356"/>
      <c r="BH215" s="356"/>
      <c r="BI215" s="356"/>
      <c r="BJ215" s="356"/>
      <c r="BK215" s="356"/>
      <c r="BL215" s="19"/>
      <c r="BM215" s="12">
        <f t="shared" si="27"/>
        <v>0</v>
      </c>
      <c r="BN215" s="37">
        <f t="shared" si="31"/>
        <v>2</v>
      </c>
      <c r="BO215" s="38">
        <f t="shared" si="28"/>
        <v>0.002777777777777778</v>
      </c>
      <c r="BP215" s="120">
        <f t="shared" si="32"/>
        <v>2</v>
      </c>
      <c r="BQ215" s="121">
        <f t="shared" si="29"/>
        <v>0.002777777777777778</v>
      </c>
      <c r="BR215" s="108">
        <f t="shared" si="33"/>
        <v>0</v>
      </c>
      <c r="BS215" s="82">
        <f t="shared" si="30"/>
        <v>0</v>
      </c>
      <c r="BT215" s="136">
        <f t="shared" si="34"/>
        <v>0</v>
      </c>
      <c r="BU215" s="136">
        <f t="shared" si="35"/>
        <v>0</v>
      </c>
      <c r="BV215" s="109"/>
      <c r="BW215" s="110"/>
    </row>
    <row r="216" spans="1:75" s="1" customFormat="1" ht="14.25" customHeight="1">
      <c r="A216" s="23"/>
      <c r="B216" s="167" t="s">
        <v>0</v>
      </c>
      <c r="C216" s="328"/>
      <c r="D216" s="328"/>
      <c r="E216" s="334"/>
      <c r="F216" s="328"/>
      <c r="G216" s="328"/>
      <c r="H216" s="328"/>
      <c r="I216" s="328"/>
      <c r="J216" s="328"/>
      <c r="K216" s="328"/>
      <c r="L216" s="204"/>
      <c r="M216" s="328"/>
      <c r="N216" s="328"/>
      <c r="O216" s="334"/>
      <c r="P216" s="202"/>
      <c r="Q216" s="202"/>
      <c r="R216" s="203"/>
      <c r="S216" s="202"/>
      <c r="T216" s="202"/>
      <c r="U216" s="203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5"/>
      <c r="AF216" s="204">
        <v>6</v>
      </c>
      <c r="AG216" s="205">
        <v>6</v>
      </c>
      <c r="AH216" s="204"/>
      <c r="AI216" s="204"/>
      <c r="AJ216" s="473"/>
      <c r="AK216" s="88"/>
      <c r="AL216" s="88"/>
      <c r="AM216" s="88"/>
      <c r="AN216" s="160"/>
      <c r="AO216" s="88"/>
      <c r="AP216" s="88"/>
      <c r="AQ216" s="88"/>
      <c r="AR216" s="128"/>
      <c r="AS216" s="17"/>
      <c r="AT216" s="17"/>
      <c r="AU216" s="17"/>
      <c r="AV216" s="17"/>
      <c r="AW216" s="17"/>
      <c r="AX216" s="17"/>
      <c r="AY216" s="17"/>
      <c r="AZ216" s="17"/>
      <c r="BA216" s="136"/>
      <c r="BB216" s="136"/>
      <c r="BC216" s="136"/>
      <c r="BD216" s="136"/>
      <c r="BE216" s="356"/>
      <c r="BF216" s="356"/>
      <c r="BG216" s="356"/>
      <c r="BH216" s="356"/>
      <c r="BI216" s="356"/>
      <c r="BJ216" s="356"/>
      <c r="BK216" s="356"/>
      <c r="BL216" s="19"/>
      <c r="BM216" s="12">
        <f t="shared" si="27"/>
        <v>0</v>
      </c>
      <c r="BN216" s="37">
        <f t="shared" si="31"/>
        <v>6</v>
      </c>
      <c r="BO216" s="38">
        <f t="shared" si="28"/>
        <v>0.008333333333333333</v>
      </c>
      <c r="BP216" s="120">
        <f t="shared" si="32"/>
        <v>6</v>
      </c>
      <c r="BQ216" s="121">
        <f t="shared" si="29"/>
        <v>0.008333333333333333</v>
      </c>
      <c r="BR216" s="108">
        <f t="shared" si="33"/>
        <v>0</v>
      </c>
      <c r="BS216" s="82">
        <f t="shared" si="30"/>
        <v>0</v>
      </c>
      <c r="BT216" s="136">
        <f t="shared" si="34"/>
        <v>0</v>
      </c>
      <c r="BU216" s="136">
        <f t="shared" si="35"/>
        <v>0</v>
      </c>
      <c r="BV216" s="109"/>
      <c r="BW216" s="110"/>
    </row>
    <row r="217" spans="1:75" s="1" customFormat="1" ht="37.5" customHeight="1">
      <c r="A217" s="23"/>
      <c r="B217" s="218" t="s">
        <v>260</v>
      </c>
      <c r="C217" s="328"/>
      <c r="D217" s="328"/>
      <c r="E217" s="334"/>
      <c r="F217" s="328"/>
      <c r="G217" s="328"/>
      <c r="H217" s="328"/>
      <c r="I217" s="328"/>
      <c r="J217" s="328"/>
      <c r="K217" s="328"/>
      <c r="L217" s="204"/>
      <c r="M217" s="328"/>
      <c r="N217" s="328"/>
      <c r="O217" s="334"/>
      <c r="P217" s="202"/>
      <c r="Q217" s="202"/>
      <c r="R217" s="203"/>
      <c r="S217" s="202"/>
      <c r="T217" s="202"/>
      <c r="U217" s="203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5"/>
      <c r="AF217" s="204"/>
      <c r="AG217" s="205"/>
      <c r="AH217" s="204"/>
      <c r="AI217" s="204"/>
      <c r="AJ217" s="473"/>
      <c r="AK217" s="88"/>
      <c r="AL217" s="88"/>
      <c r="AM217" s="88"/>
      <c r="AN217" s="160"/>
      <c r="AO217" s="88"/>
      <c r="AP217" s="88"/>
      <c r="AQ217" s="88"/>
      <c r="AR217" s="128"/>
      <c r="AS217" s="17"/>
      <c r="AT217" s="17"/>
      <c r="AU217" s="17"/>
      <c r="AV217" s="17"/>
      <c r="AW217" s="17"/>
      <c r="AX217" s="17"/>
      <c r="AY217" s="17"/>
      <c r="AZ217" s="17">
        <v>100</v>
      </c>
      <c r="BA217" s="136"/>
      <c r="BB217" s="136"/>
      <c r="BC217" s="136"/>
      <c r="BD217" s="136"/>
      <c r="BE217" s="356"/>
      <c r="BF217" s="356"/>
      <c r="BG217" s="356"/>
      <c r="BH217" s="356"/>
      <c r="BI217" s="356"/>
      <c r="BJ217" s="356"/>
      <c r="BK217" s="356"/>
      <c r="BL217" s="19"/>
      <c r="BM217" s="12">
        <f t="shared" si="27"/>
        <v>0</v>
      </c>
      <c r="BN217" s="37">
        <f t="shared" si="31"/>
        <v>0</v>
      </c>
      <c r="BO217" s="38">
        <f t="shared" si="28"/>
        <v>0</v>
      </c>
      <c r="BP217" s="120">
        <f t="shared" si="32"/>
        <v>0</v>
      </c>
      <c r="BQ217" s="121">
        <f t="shared" si="29"/>
        <v>0</v>
      </c>
      <c r="BR217" s="108">
        <f t="shared" si="33"/>
        <v>100</v>
      </c>
      <c r="BS217" s="82">
        <f t="shared" si="30"/>
        <v>0.1388888888888889</v>
      </c>
      <c r="BT217" s="136">
        <f t="shared" si="34"/>
        <v>0</v>
      </c>
      <c r="BU217" s="136">
        <f t="shared" si="35"/>
        <v>0</v>
      </c>
      <c r="BV217" s="109"/>
      <c r="BW217" s="110"/>
    </row>
    <row r="218" spans="1:75" s="1" customFormat="1" ht="14.25" customHeight="1">
      <c r="A218" s="23"/>
      <c r="B218" s="168" t="s">
        <v>1</v>
      </c>
      <c r="C218" s="328"/>
      <c r="D218" s="328"/>
      <c r="E218" s="334"/>
      <c r="F218" s="328"/>
      <c r="G218" s="328"/>
      <c r="H218" s="328"/>
      <c r="I218" s="328"/>
      <c r="J218" s="328"/>
      <c r="K218" s="328"/>
      <c r="L218" s="204"/>
      <c r="M218" s="328"/>
      <c r="N218" s="328"/>
      <c r="O218" s="334"/>
      <c r="P218" s="202"/>
      <c r="Q218" s="202"/>
      <c r="R218" s="203"/>
      <c r="S218" s="202"/>
      <c r="T218" s="202"/>
      <c r="U218" s="203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5"/>
      <c r="AF218" s="204"/>
      <c r="AG218" s="205"/>
      <c r="AH218" s="204"/>
      <c r="AI218" s="204"/>
      <c r="AJ218" s="473"/>
      <c r="AK218" s="88"/>
      <c r="AL218" s="88"/>
      <c r="AM218" s="88"/>
      <c r="AN218" s="160"/>
      <c r="AO218" s="88"/>
      <c r="AP218" s="88"/>
      <c r="AQ218" s="88"/>
      <c r="AR218" s="128"/>
      <c r="AS218" s="17"/>
      <c r="AT218" s="17"/>
      <c r="AU218" s="17"/>
      <c r="AV218" s="17"/>
      <c r="AW218" s="17"/>
      <c r="AX218" s="17"/>
      <c r="AY218" s="17"/>
      <c r="AZ218" s="17">
        <v>2</v>
      </c>
      <c r="BA218" s="136"/>
      <c r="BB218" s="136"/>
      <c r="BC218" s="136"/>
      <c r="BD218" s="136"/>
      <c r="BE218" s="356"/>
      <c r="BF218" s="356"/>
      <c r="BG218" s="356"/>
      <c r="BH218" s="356"/>
      <c r="BI218" s="356"/>
      <c r="BJ218" s="356"/>
      <c r="BK218" s="356"/>
      <c r="BL218" s="19"/>
      <c r="BM218" s="12">
        <f t="shared" si="27"/>
        <v>0</v>
      </c>
      <c r="BN218" s="37">
        <f t="shared" si="31"/>
        <v>0</v>
      </c>
      <c r="BO218" s="38">
        <f t="shared" si="28"/>
        <v>0</v>
      </c>
      <c r="BP218" s="120">
        <f t="shared" si="32"/>
        <v>0</v>
      </c>
      <c r="BQ218" s="121">
        <f t="shared" si="29"/>
        <v>0</v>
      </c>
      <c r="BR218" s="108">
        <f t="shared" si="33"/>
        <v>2</v>
      </c>
      <c r="BS218" s="82">
        <f t="shared" si="30"/>
        <v>0.002777777777777778</v>
      </c>
      <c r="BT218" s="136">
        <f t="shared" si="34"/>
        <v>0</v>
      </c>
      <c r="BU218" s="136">
        <f t="shared" si="35"/>
        <v>0</v>
      </c>
      <c r="BV218" s="109"/>
      <c r="BW218" s="110"/>
    </row>
    <row r="219" spans="1:75" s="1" customFormat="1" ht="14.25" customHeight="1">
      <c r="A219" s="23"/>
      <c r="B219" s="167" t="s">
        <v>0</v>
      </c>
      <c r="C219" s="328"/>
      <c r="D219" s="328"/>
      <c r="E219" s="334"/>
      <c r="F219" s="328"/>
      <c r="G219" s="328"/>
      <c r="H219" s="328"/>
      <c r="I219" s="328"/>
      <c r="J219" s="328"/>
      <c r="K219" s="328"/>
      <c r="L219" s="204"/>
      <c r="M219" s="328"/>
      <c r="N219" s="328"/>
      <c r="O219" s="334"/>
      <c r="P219" s="202"/>
      <c r="Q219" s="202"/>
      <c r="R219" s="203"/>
      <c r="S219" s="202"/>
      <c r="T219" s="202"/>
      <c r="U219" s="203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5"/>
      <c r="AF219" s="204"/>
      <c r="AG219" s="205"/>
      <c r="AH219" s="204"/>
      <c r="AI219" s="204"/>
      <c r="AJ219" s="473"/>
      <c r="AK219" s="88"/>
      <c r="AL219" s="88"/>
      <c r="AM219" s="88"/>
      <c r="AN219" s="160"/>
      <c r="AO219" s="88"/>
      <c r="AP219" s="88"/>
      <c r="AQ219" s="88"/>
      <c r="AR219" s="128"/>
      <c r="AS219" s="17"/>
      <c r="AT219" s="17"/>
      <c r="AU219" s="17"/>
      <c r="AV219" s="17"/>
      <c r="AW219" s="17"/>
      <c r="AX219" s="17"/>
      <c r="AY219" s="17"/>
      <c r="AZ219" s="17">
        <v>6</v>
      </c>
      <c r="BA219" s="136"/>
      <c r="BB219" s="136"/>
      <c r="BC219" s="136"/>
      <c r="BD219" s="136"/>
      <c r="BE219" s="356"/>
      <c r="BF219" s="356"/>
      <c r="BG219" s="356"/>
      <c r="BH219" s="356"/>
      <c r="BI219" s="356"/>
      <c r="BJ219" s="356"/>
      <c r="BK219" s="356"/>
      <c r="BL219" s="19"/>
      <c r="BM219" s="12">
        <f t="shared" si="27"/>
        <v>0</v>
      </c>
      <c r="BN219" s="37">
        <f t="shared" si="31"/>
        <v>0</v>
      </c>
      <c r="BO219" s="38">
        <f t="shared" si="28"/>
        <v>0</v>
      </c>
      <c r="BP219" s="120">
        <f t="shared" si="32"/>
        <v>0</v>
      </c>
      <c r="BQ219" s="121">
        <f t="shared" si="29"/>
        <v>0</v>
      </c>
      <c r="BR219" s="108">
        <f t="shared" si="33"/>
        <v>6</v>
      </c>
      <c r="BS219" s="82">
        <f t="shared" si="30"/>
        <v>0.008333333333333333</v>
      </c>
      <c r="BT219" s="136">
        <f t="shared" si="34"/>
        <v>0</v>
      </c>
      <c r="BU219" s="136">
        <f t="shared" si="35"/>
        <v>0</v>
      </c>
      <c r="BV219" s="109"/>
      <c r="BW219" s="110"/>
    </row>
    <row r="220" spans="1:75" s="1" customFormat="1" ht="39" customHeight="1">
      <c r="A220" s="23"/>
      <c r="B220" s="218" t="s">
        <v>261</v>
      </c>
      <c r="C220" s="328"/>
      <c r="D220" s="328"/>
      <c r="E220" s="334"/>
      <c r="F220" s="328"/>
      <c r="G220" s="328"/>
      <c r="H220" s="328"/>
      <c r="I220" s="328"/>
      <c r="J220" s="328"/>
      <c r="K220" s="328"/>
      <c r="L220" s="204"/>
      <c r="M220" s="328"/>
      <c r="N220" s="328"/>
      <c r="O220" s="334"/>
      <c r="P220" s="202"/>
      <c r="Q220" s="202"/>
      <c r="R220" s="203"/>
      <c r="S220" s="202"/>
      <c r="T220" s="202"/>
      <c r="U220" s="203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5"/>
      <c r="AF220" s="204"/>
      <c r="AG220" s="205"/>
      <c r="AH220" s="204"/>
      <c r="AI220" s="204"/>
      <c r="AJ220" s="473"/>
      <c r="AK220" s="88"/>
      <c r="AL220" s="88"/>
      <c r="AM220" s="88"/>
      <c r="AN220" s="160"/>
      <c r="AO220" s="88"/>
      <c r="AP220" s="88"/>
      <c r="AQ220" s="88"/>
      <c r="AR220" s="128"/>
      <c r="AS220" s="17"/>
      <c r="AT220" s="17"/>
      <c r="AU220" s="17"/>
      <c r="AV220" s="17"/>
      <c r="AW220" s="17"/>
      <c r="AX220" s="17"/>
      <c r="AY220" s="17"/>
      <c r="AZ220" s="17">
        <v>216</v>
      </c>
      <c r="BA220" s="136"/>
      <c r="BB220" s="136"/>
      <c r="BC220" s="136"/>
      <c r="BD220" s="136"/>
      <c r="BE220" s="356"/>
      <c r="BF220" s="356"/>
      <c r="BG220" s="356"/>
      <c r="BH220" s="356"/>
      <c r="BI220" s="356"/>
      <c r="BJ220" s="356"/>
      <c r="BK220" s="356"/>
      <c r="BL220" s="19"/>
      <c r="BM220" s="12">
        <f t="shared" si="27"/>
        <v>0</v>
      </c>
      <c r="BN220" s="37">
        <f t="shared" si="31"/>
        <v>0</v>
      </c>
      <c r="BO220" s="38">
        <f t="shared" si="28"/>
        <v>0</v>
      </c>
      <c r="BP220" s="120">
        <f t="shared" si="32"/>
        <v>0</v>
      </c>
      <c r="BQ220" s="121">
        <f t="shared" si="29"/>
        <v>0</v>
      </c>
      <c r="BR220" s="108">
        <f t="shared" si="33"/>
        <v>216</v>
      </c>
      <c r="BS220" s="82">
        <f t="shared" si="30"/>
        <v>0.3</v>
      </c>
      <c r="BT220" s="136">
        <f t="shared" si="34"/>
        <v>0</v>
      </c>
      <c r="BU220" s="136">
        <f t="shared" si="35"/>
        <v>0</v>
      </c>
      <c r="BV220" s="109"/>
      <c r="BW220" s="110"/>
    </row>
    <row r="221" spans="1:75" s="1" customFormat="1" ht="14.25" customHeight="1">
      <c r="A221" s="23"/>
      <c r="B221" s="168" t="s">
        <v>1</v>
      </c>
      <c r="C221" s="328"/>
      <c r="D221" s="328"/>
      <c r="E221" s="334"/>
      <c r="F221" s="328"/>
      <c r="G221" s="328"/>
      <c r="H221" s="328"/>
      <c r="I221" s="328"/>
      <c r="J221" s="328"/>
      <c r="K221" s="328"/>
      <c r="L221" s="204"/>
      <c r="M221" s="328"/>
      <c r="N221" s="328"/>
      <c r="O221" s="334"/>
      <c r="P221" s="202"/>
      <c r="Q221" s="202"/>
      <c r="R221" s="203"/>
      <c r="S221" s="202"/>
      <c r="T221" s="202"/>
      <c r="U221" s="203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5"/>
      <c r="AF221" s="204"/>
      <c r="AG221" s="205"/>
      <c r="AH221" s="204"/>
      <c r="AI221" s="204"/>
      <c r="AJ221" s="473"/>
      <c r="AK221" s="88"/>
      <c r="AL221" s="88"/>
      <c r="AM221" s="88"/>
      <c r="AN221" s="160"/>
      <c r="AO221" s="88"/>
      <c r="AP221" s="88"/>
      <c r="AQ221" s="88"/>
      <c r="AR221" s="128"/>
      <c r="AS221" s="17"/>
      <c r="AT221" s="17"/>
      <c r="AU221" s="17"/>
      <c r="AV221" s="17"/>
      <c r="AW221" s="17"/>
      <c r="AX221" s="17"/>
      <c r="AY221" s="17"/>
      <c r="AZ221" s="17">
        <v>2</v>
      </c>
      <c r="BA221" s="136"/>
      <c r="BB221" s="136"/>
      <c r="BC221" s="136"/>
      <c r="BD221" s="136"/>
      <c r="BE221" s="356"/>
      <c r="BF221" s="356"/>
      <c r="BG221" s="356"/>
      <c r="BH221" s="356"/>
      <c r="BI221" s="356"/>
      <c r="BJ221" s="356"/>
      <c r="BK221" s="356"/>
      <c r="BL221" s="19"/>
      <c r="BM221" s="12">
        <f t="shared" si="27"/>
        <v>0</v>
      </c>
      <c r="BN221" s="37">
        <f t="shared" si="31"/>
        <v>0</v>
      </c>
      <c r="BO221" s="38">
        <f t="shared" si="28"/>
        <v>0</v>
      </c>
      <c r="BP221" s="120">
        <f t="shared" si="32"/>
        <v>0</v>
      </c>
      <c r="BQ221" s="121">
        <f t="shared" si="29"/>
        <v>0</v>
      </c>
      <c r="BR221" s="108">
        <f t="shared" si="33"/>
        <v>2</v>
      </c>
      <c r="BS221" s="82">
        <f t="shared" si="30"/>
        <v>0.002777777777777778</v>
      </c>
      <c r="BT221" s="136">
        <f t="shared" si="34"/>
        <v>0</v>
      </c>
      <c r="BU221" s="136">
        <f t="shared" si="35"/>
        <v>0</v>
      </c>
      <c r="BV221" s="109"/>
      <c r="BW221" s="110"/>
    </row>
    <row r="222" spans="1:75" s="1" customFormat="1" ht="14.25" customHeight="1">
      <c r="A222" s="23"/>
      <c r="B222" s="167" t="s">
        <v>0</v>
      </c>
      <c r="C222" s="343"/>
      <c r="D222" s="343"/>
      <c r="E222" s="344"/>
      <c r="F222" s="343"/>
      <c r="G222" s="343"/>
      <c r="H222" s="343"/>
      <c r="I222" s="343"/>
      <c r="J222" s="343"/>
      <c r="K222" s="343"/>
      <c r="L222" s="345"/>
      <c r="M222" s="343"/>
      <c r="N222" s="343"/>
      <c r="O222" s="344"/>
      <c r="P222" s="346"/>
      <c r="Q222" s="346"/>
      <c r="R222" s="347"/>
      <c r="S222" s="346"/>
      <c r="T222" s="346"/>
      <c r="U222" s="347"/>
      <c r="V222" s="345"/>
      <c r="W222" s="345"/>
      <c r="X222" s="345"/>
      <c r="Y222" s="345"/>
      <c r="Z222" s="345"/>
      <c r="AA222" s="345"/>
      <c r="AB222" s="345"/>
      <c r="AC222" s="345"/>
      <c r="AD222" s="345"/>
      <c r="AE222" s="348"/>
      <c r="AF222" s="345"/>
      <c r="AG222" s="348"/>
      <c r="AH222" s="345"/>
      <c r="AI222" s="345"/>
      <c r="AJ222" s="474"/>
      <c r="AK222" s="88"/>
      <c r="AL222" s="88"/>
      <c r="AM222" s="88"/>
      <c r="AN222" s="160"/>
      <c r="AO222" s="88"/>
      <c r="AP222" s="88"/>
      <c r="AQ222" s="88"/>
      <c r="AR222" s="128"/>
      <c r="AS222" s="17"/>
      <c r="AT222" s="17"/>
      <c r="AU222" s="17"/>
      <c r="AV222" s="17"/>
      <c r="AW222" s="17"/>
      <c r="AX222" s="17"/>
      <c r="AY222" s="17"/>
      <c r="AZ222" s="17">
        <v>6</v>
      </c>
      <c r="BA222" s="136"/>
      <c r="BB222" s="136"/>
      <c r="BC222" s="136"/>
      <c r="BD222" s="136"/>
      <c r="BE222" s="356"/>
      <c r="BF222" s="356"/>
      <c r="BG222" s="356"/>
      <c r="BH222" s="356"/>
      <c r="BI222" s="356"/>
      <c r="BJ222" s="356"/>
      <c r="BK222" s="356"/>
      <c r="BL222" s="19"/>
      <c r="BM222" s="12">
        <f aca="true" t="shared" si="36" ref="BM222:BM291">BL222/720</f>
        <v>0</v>
      </c>
      <c r="BN222" s="37">
        <f t="shared" si="31"/>
        <v>0</v>
      </c>
      <c r="BO222" s="38">
        <f t="shared" si="28"/>
        <v>0</v>
      </c>
      <c r="BP222" s="120">
        <f t="shared" si="32"/>
        <v>0</v>
      </c>
      <c r="BQ222" s="121">
        <f t="shared" si="29"/>
        <v>0</v>
      </c>
      <c r="BR222" s="108">
        <f t="shared" si="33"/>
        <v>6</v>
      </c>
      <c r="BS222" s="82">
        <f t="shared" si="30"/>
        <v>0.008333333333333333</v>
      </c>
      <c r="BT222" s="136">
        <f t="shared" si="34"/>
        <v>0</v>
      </c>
      <c r="BU222" s="136">
        <f t="shared" si="35"/>
        <v>0</v>
      </c>
      <c r="BV222" s="109"/>
      <c r="BW222" s="110"/>
    </row>
    <row r="223" spans="1:75" s="1" customFormat="1" ht="36" customHeight="1">
      <c r="A223" s="23"/>
      <c r="B223" s="314" t="s">
        <v>262</v>
      </c>
      <c r="C223" s="165"/>
      <c r="D223" s="165"/>
      <c r="E223" s="166"/>
      <c r="F223" s="165"/>
      <c r="G223" s="165"/>
      <c r="H223" s="165"/>
      <c r="I223" s="165"/>
      <c r="J223" s="165"/>
      <c r="K223" s="165"/>
      <c r="L223" s="88"/>
      <c r="M223" s="165"/>
      <c r="N223" s="165"/>
      <c r="O223" s="166"/>
      <c r="P223" s="83"/>
      <c r="Q223" s="83"/>
      <c r="R223" s="159"/>
      <c r="S223" s="83"/>
      <c r="T223" s="83"/>
      <c r="U223" s="159"/>
      <c r="V223" s="88"/>
      <c r="W223" s="88"/>
      <c r="X223" s="88"/>
      <c r="Y223" s="88"/>
      <c r="Z223" s="88"/>
      <c r="AA223" s="88"/>
      <c r="AB223" s="88"/>
      <c r="AC223" s="88"/>
      <c r="AD223" s="88"/>
      <c r="AE223" s="160"/>
      <c r="AF223" s="88"/>
      <c r="AG223" s="160"/>
      <c r="AH223" s="88"/>
      <c r="AI223" s="88"/>
      <c r="AJ223" s="86"/>
      <c r="AK223" s="88"/>
      <c r="AL223" s="88"/>
      <c r="AM223" s="88"/>
      <c r="AN223" s="160"/>
      <c r="AO223" s="88"/>
      <c r="AP223" s="88"/>
      <c r="AQ223" s="88"/>
      <c r="AR223" s="128"/>
      <c r="AS223" s="17"/>
      <c r="AT223" s="17"/>
      <c r="AU223" s="17"/>
      <c r="AV223" s="17"/>
      <c r="AW223" s="17"/>
      <c r="AX223" s="17"/>
      <c r="AY223" s="17"/>
      <c r="AZ223" s="17">
        <v>60</v>
      </c>
      <c r="BA223" s="136"/>
      <c r="BB223" s="136"/>
      <c r="BC223" s="136"/>
      <c r="BD223" s="136"/>
      <c r="BE223" s="356"/>
      <c r="BF223" s="356"/>
      <c r="BG223" s="356"/>
      <c r="BH223" s="356"/>
      <c r="BI223" s="356"/>
      <c r="BJ223" s="356"/>
      <c r="BK223" s="356"/>
      <c r="BL223" s="19"/>
      <c r="BM223" s="12">
        <f t="shared" si="36"/>
        <v>0</v>
      </c>
      <c r="BN223" s="37">
        <f t="shared" si="31"/>
        <v>0</v>
      </c>
      <c r="BO223" s="38">
        <f t="shared" si="28"/>
        <v>0</v>
      </c>
      <c r="BP223" s="120">
        <f t="shared" si="32"/>
        <v>0</v>
      </c>
      <c r="BQ223" s="121">
        <f t="shared" si="29"/>
        <v>0</v>
      </c>
      <c r="BR223" s="108">
        <f t="shared" si="33"/>
        <v>60</v>
      </c>
      <c r="BS223" s="82">
        <f t="shared" si="30"/>
        <v>0.08333333333333333</v>
      </c>
      <c r="BT223" s="136">
        <f t="shared" si="34"/>
        <v>0</v>
      </c>
      <c r="BU223" s="136">
        <f t="shared" si="35"/>
        <v>0</v>
      </c>
      <c r="BV223" s="109"/>
      <c r="BW223" s="110"/>
    </row>
    <row r="224" spans="1:75" s="1" customFormat="1" ht="14.25" customHeight="1">
      <c r="A224" s="23"/>
      <c r="B224" s="314" t="s">
        <v>155</v>
      </c>
      <c r="C224" s="165"/>
      <c r="D224" s="165"/>
      <c r="E224" s="166"/>
      <c r="F224" s="165"/>
      <c r="G224" s="165"/>
      <c r="H224" s="165"/>
      <c r="I224" s="165"/>
      <c r="J224" s="165"/>
      <c r="K224" s="165"/>
      <c r="L224" s="88"/>
      <c r="M224" s="165"/>
      <c r="N224" s="165"/>
      <c r="O224" s="166"/>
      <c r="P224" s="83"/>
      <c r="Q224" s="83"/>
      <c r="R224" s="159"/>
      <c r="S224" s="83"/>
      <c r="T224" s="83"/>
      <c r="U224" s="159"/>
      <c r="V224" s="88"/>
      <c r="W224" s="88"/>
      <c r="X224" s="88"/>
      <c r="Y224" s="88"/>
      <c r="Z224" s="88"/>
      <c r="AA224" s="88"/>
      <c r="AB224" s="88"/>
      <c r="AC224" s="88"/>
      <c r="AD224" s="88"/>
      <c r="AE224" s="160"/>
      <c r="AF224" s="88"/>
      <c r="AG224" s="160"/>
      <c r="AH224" s="88"/>
      <c r="AI224" s="88"/>
      <c r="AJ224" s="86"/>
      <c r="AK224" s="88"/>
      <c r="AL224" s="88"/>
      <c r="AM224" s="88"/>
      <c r="AN224" s="160"/>
      <c r="AO224" s="88"/>
      <c r="AP224" s="88"/>
      <c r="AQ224" s="88"/>
      <c r="AR224" s="128"/>
      <c r="AS224" s="17"/>
      <c r="AT224" s="17"/>
      <c r="AU224" s="17"/>
      <c r="AV224" s="17"/>
      <c r="AW224" s="17"/>
      <c r="AX224" s="17"/>
      <c r="AY224" s="17"/>
      <c r="AZ224" s="17">
        <v>6</v>
      </c>
      <c r="BA224" s="136"/>
      <c r="BB224" s="136"/>
      <c r="BC224" s="136"/>
      <c r="BD224" s="136"/>
      <c r="BE224" s="356"/>
      <c r="BF224" s="356"/>
      <c r="BG224" s="356"/>
      <c r="BH224" s="356"/>
      <c r="BI224" s="356"/>
      <c r="BJ224" s="356"/>
      <c r="BK224" s="356"/>
      <c r="BL224" s="19"/>
      <c r="BM224" s="12">
        <f t="shared" si="36"/>
        <v>0</v>
      </c>
      <c r="BN224" s="37">
        <f t="shared" si="31"/>
        <v>0</v>
      </c>
      <c r="BO224" s="38">
        <f t="shared" si="28"/>
        <v>0</v>
      </c>
      <c r="BP224" s="120">
        <f t="shared" si="32"/>
        <v>0</v>
      </c>
      <c r="BQ224" s="121">
        <f t="shared" si="29"/>
        <v>0</v>
      </c>
      <c r="BR224" s="108">
        <f t="shared" si="33"/>
        <v>6</v>
      </c>
      <c r="BS224" s="82">
        <f t="shared" si="30"/>
        <v>0.008333333333333333</v>
      </c>
      <c r="BT224" s="136">
        <f t="shared" si="34"/>
        <v>0</v>
      </c>
      <c r="BU224" s="136">
        <f t="shared" si="35"/>
        <v>0</v>
      </c>
      <c r="BV224" s="109"/>
      <c r="BW224" s="110"/>
    </row>
    <row r="225" s="1" customFormat="1" ht="39" customHeight="1" hidden="1"/>
    <row r="226" spans="1:75" s="1" customFormat="1" ht="41.25" customHeight="1">
      <c r="A226" s="23"/>
      <c r="B226" s="314" t="s">
        <v>294</v>
      </c>
      <c r="C226" s="165"/>
      <c r="D226" s="165"/>
      <c r="E226" s="166"/>
      <c r="F226" s="165"/>
      <c r="G226" s="165"/>
      <c r="H226" s="165"/>
      <c r="I226" s="165"/>
      <c r="J226" s="165"/>
      <c r="K226" s="165"/>
      <c r="L226" s="88"/>
      <c r="M226" s="165"/>
      <c r="N226" s="165"/>
      <c r="O226" s="166"/>
      <c r="P226" s="83"/>
      <c r="Q226" s="83"/>
      <c r="R226" s="159"/>
      <c r="S226" s="83"/>
      <c r="T226" s="83"/>
      <c r="U226" s="159"/>
      <c r="V226" s="88"/>
      <c r="W226" s="88"/>
      <c r="X226" s="88"/>
      <c r="Y226" s="88"/>
      <c r="Z226" s="88"/>
      <c r="AA226" s="88"/>
      <c r="AB226" s="88"/>
      <c r="AC226" s="88"/>
      <c r="AD226" s="88"/>
      <c r="AE226" s="160"/>
      <c r="AF226" s="88"/>
      <c r="AG226" s="160"/>
      <c r="AH226" s="88"/>
      <c r="AI226" s="88"/>
      <c r="AJ226" s="86"/>
      <c r="AK226" s="88"/>
      <c r="AL226" s="88"/>
      <c r="AM226" s="88"/>
      <c r="AN226" s="160"/>
      <c r="AO226" s="88"/>
      <c r="AP226" s="88"/>
      <c r="AQ226" s="88"/>
      <c r="AR226" s="128"/>
      <c r="AS226" s="17"/>
      <c r="AT226" s="17"/>
      <c r="AU226" s="17">
        <v>80</v>
      </c>
      <c r="AV226" s="17"/>
      <c r="AW226" s="17"/>
      <c r="AX226" s="17"/>
      <c r="AY226" s="17"/>
      <c r="AZ226" s="17"/>
      <c r="BA226" s="136"/>
      <c r="BB226" s="136"/>
      <c r="BC226" s="136"/>
      <c r="BD226" s="136"/>
      <c r="BE226" s="356"/>
      <c r="BF226" s="356"/>
      <c r="BG226" s="356"/>
      <c r="BH226" s="356"/>
      <c r="BI226" s="356"/>
      <c r="BJ226" s="356"/>
      <c r="BK226" s="356"/>
      <c r="BL226" s="19"/>
      <c r="BM226" s="12">
        <f t="shared" si="36"/>
        <v>0</v>
      </c>
      <c r="BN226" s="37">
        <f t="shared" si="31"/>
        <v>0</v>
      </c>
      <c r="BO226" s="38">
        <f t="shared" si="28"/>
        <v>0</v>
      </c>
      <c r="BP226" s="120">
        <f t="shared" si="32"/>
        <v>0</v>
      </c>
      <c r="BQ226" s="121">
        <f t="shared" si="29"/>
        <v>0</v>
      </c>
      <c r="BR226" s="108">
        <f t="shared" si="33"/>
        <v>80</v>
      </c>
      <c r="BS226" s="82">
        <f t="shared" si="30"/>
        <v>0.1111111111111111</v>
      </c>
      <c r="BT226" s="136">
        <f t="shared" si="34"/>
        <v>0</v>
      </c>
      <c r="BU226" s="136">
        <f t="shared" si="35"/>
        <v>0</v>
      </c>
      <c r="BV226" s="109"/>
      <c r="BW226" s="110"/>
    </row>
    <row r="227" spans="1:75" s="1" customFormat="1" ht="41.25" customHeight="1">
      <c r="A227" s="23"/>
      <c r="B227" s="314" t="s">
        <v>363</v>
      </c>
      <c r="C227" s="165"/>
      <c r="D227" s="165"/>
      <c r="E227" s="166"/>
      <c r="F227" s="165"/>
      <c r="G227" s="165"/>
      <c r="H227" s="165"/>
      <c r="I227" s="165"/>
      <c r="J227" s="165"/>
      <c r="K227" s="165"/>
      <c r="L227" s="88"/>
      <c r="M227" s="165"/>
      <c r="N227" s="165"/>
      <c r="O227" s="166"/>
      <c r="P227" s="83"/>
      <c r="Q227" s="83"/>
      <c r="R227" s="159"/>
      <c r="S227" s="83"/>
      <c r="T227" s="83"/>
      <c r="U227" s="159"/>
      <c r="V227" s="88"/>
      <c r="W227" s="88"/>
      <c r="X227" s="88"/>
      <c r="Y227" s="88"/>
      <c r="Z227" s="88"/>
      <c r="AA227" s="88"/>
      <c r="AB227" s="88"/>
      <c r="AC227" s="88"/>
      <c r="AD227" s="88"/>
      <c r="AE227" s="160"/>
      <c r="AF227" s="88"/>
      <c r="AG227" s="160"/>
      <c r="AH227" s="88"/>
      <c r="AI227" s="88"/>
      <c r="AJ227" s="86"/>
      <c r="AK227" s="88"/>
      <c r="AL227" s="88"/>
      <c r="AM227" s="88"/>
      <c r="AN227" s="160"/>
      <c r="AO227" s="88"/>
      <c r="AP227" s="88"/>
      <c r="AQ227" s="88"/>
      <c r="AR227" s="128"/>
      <c r="AS227" s="17"/>
      <c r="AT227" s="17"/>
      <c r="AU227" s="17"/>
      <c r="AV227" s="17">
        <v>228</v>
      </c>
      <c r="AW227" s="17"/>
      <c r="AX227" s="17"/>
      <c r="AY227" s="17"/>
      <c r="AZ227" s="17"/>
      <c r="BA227" s="136"/>
      <c r="BB227" s="136"/>
      <c r="BC227" s="136"/>
      <c r="BD227" s="136"/>
      <c r="BE227" s="356"/>
      <c r="BF227" s="356"/>
      <c r="BG227" s="356"/>
      <c r="BH227" s="356"/>
      <c r="BI227" s="356"/>
      <c r="BJ227" s="356"/>
      <c r="BK227" s="356"/>
      <c r="BL227" s="19"/>
      <c r="BM227" s="12">
        <f t="shared" si="36"/>
        <v>0</v>
      </c>
      <c r="BN227" s="37">
        <f t="shared" si="31"/>
        <v>0</v>
      </c>
      <c r="BO227" s="38">
        <f t="shared" si="28"/>
        <v>0</v>
      </c>
      <c r="BP227" s="120">
        <f t="shared" si="32"/>
        <v>0</v>
      </c>
      <c r="BQ227" s="121">
        <f t="shared" si="29"/>
        <v>0</v>
      </c>
      <c r="BR227" s="108">
        <f t="shared" si="33"/>
        <v>228</v>
      </c>
      <c r="BS227" s="82">
        <f t="shared" si="30"/>
        <v>0.31666666666666665</v>
      </c>
      <c r="BT227" s="136">
        <f t="shared" si="34"/>
        <v>0</v>
      </c>
      <c r="BU227" s="136">
        <f t="shared" si="35"/>
        <v>0</v>
      </c>
      <c r="BV227" s="109"/>
      <c r="BW227" s="110"/>
    </row>
    <row r="228" spans="1:75" s="1" customFormat="1" ht="36" customHeight="1">
      <c r="A228" s="23"/>
      <c r="B228" s="314" t="s">
        <v>290</v>
      </c>
      <c r="C228" s="165"/>
      <c r="D228" s="165"/>
      <c r="E228" s="166"/>
      <c r="F228" s="165"/>
      <c r="G228" s="165"/>
      <c r="H228" s="165"/>
      <c r="I228" s="165"/>
      <c r="J228" s="165"/>
      <c r="K228" s="165"/>
      <c r="L228" s="88"/>
      <c r="M228" s="165"/>
      <c r="N228" s="165"/>
      <c r="O228" s="166"/>
      <c r="P228" s="83"/>
      <c r="Q228" s="83"/>
      <c r="R228" s="159"/>
      <c r="S228" s="83"/>
      <c r="T228" s="83"/>
      <c r="U228" s="159"/>
      <c r="V228" s="88"/>
      <c r="W228" s="88"/>
      <c r="X228" s="88"/>
      <c r="Y228" s="88"/>
      <c r="Z228" s="88"/>
      <c r="AA228" s="88"/>
      <c r="AB228" s="88"/>
      <c r="AC228" s="88"/>
      <c r="AD228" s="88"/>
      <c r="AE228" s="160"/>
      <c r="AF228" s="88"/>
      <c r="AG228" s="160"/>
      <c r="AH228" s="88"/>
      <c r="AI228" s="88"/>
      <c r="AJ228" s="86"/>
      <c r="AK228" s="88"/>
      <c r="AL228" s="88"/>
      <c r="AM228" s="88"/>
      <c r="AN228" s="160"/>
      <c r="AO228" s="88"/>
      <c r="AP228" s="88"/>
      <c r="AQ228" s="88"/>
      <c r="AR228" s="128"/>
      <c r="AS228" s="17"/>
      <c r="AT228" s="17"/>
      <c r="AU228" s="17"/>
      <c r="AV228" s="17">
        <v>98</v>
      </c>
      <c r="AW228" s="17"/>
      <c r="AX228" s="17"/>
      <c r="AY228" s="17"/>
      <c r="AZ228" s="17"/>
      <c r="BA228" s="136"/>
      <c r="BB228" s="136"/>
      <c r="BC228" s="136"/>
      <c r="BD228" s="136"/>
      <c r="BE228" s="356"/>
      <c r="BF228" s="356"/>
      <c r="BG228" s="356"/>
      <c r="BH228" s="356"/>
      <c r="BI228" s="356"/>
      <c r="BJ228" s="356"/>
      <c r="BK228" s="356"/>
      <c r="BL228" s="19"/>
      <c r="BM228" s="12">
        <f t="shared" si="36"/>
        <v>0</v>
      </c>
      <c r="BN228" s="37">
        <f t="shared" si="31"/>
        <v>0</v>
      </c>
      <c r="BO228" s="38">
        <f t="shared" si="28"/>
        <v>0</v>
      </c>
      <c r="BP228" s="120">
        <f t="shared" si="32"/>
        <v>0</v>
      </c>
      <c r="BQ228" s="121">
        <f t="shared" si="29"/>
        <v>0</v>
      </c>
      <c r="BR228" s="108">
        <f t="shared" si="33"/>
        <v>98</v>
      </c>
      <c r="BS228" s="82">
        <f t="shared" si="30"/>
        <v>0.1361111111111111</v>
      </c>
      <c r="BT228" s="136">
        <f t="shared" si="34"/>
        <v>0</v>
      </c>
      <c r="BU228" s="136">
        <f t="shared" si="35"/>
        <v>0</v>
      </c>
      <c r="BV228" s="109"/>
      <c r="BW228" s="110"/>
    </row>
    <row r="229" spans="1:75" s="1" customFormat="1" ht="37.5" customHeight="1">
      <c r="A229" s="23"/>
      <c r="B229" s="168" t="s">
        <v>355</v>
      </c>
      <c r="C229" s="165"/>
      <c r="D229" s="165"/>
      <c r="E229" s="166"/>
      <c r="F229" s="165"/>
      <c r="G229" s="165"/>
      <c r="H229" s="165"/>
      <c r="I229" s="165"/>
      <c r="J229" s="165"/>
      <c r="K229" s="165"/>
      <c r="L229" s="88"/>
      <c r="M229" s="165"/>
      <c r="N229" s="165"/>
      <c r="O229" s="166"/>
      <c r="P229" s="83"/>
      <c r="Q229" s="83"/>
      <c r="R229" s="159"/>
      <c r="S229" s="83"/>
      <c r="T229" s="83"/>
      <c r="U229" s="159"/>
      <c r="V229" s="88"/>
      <c r="W229" s="88"/>
      <c r="X229" s="88"/>
      <c r="Y229" s="88"/>
      <c r="Z229" s="88"/>
      <c r="AA229" s="88"/>
      <c r="AB229" s="88"/>
      <c r="AC229" s="88"/>
      <c r="AD229" s="88"/>
      <c r="AE229" s="160"/>
      <c r="AF229" s="88"/>
      <c r="AG229" s="160"/>
      <c r="AH229" s="88"/>
      <c r="AI229" s="88"/>
      <c r="AJ229" s="86"/>
      <c r="AK229" s="88"/>
      <c r="AL229" s="88"/>
      <c r="AM229" s="88"/>
      <c r="AN229" s="160"/>
      <c r="AO229" s="88"/>
      <c r="AP229" s="88"/>
      <c r="AQ229" s="88"/>
      <c r="AR229" s="128"/>
      <c r="AS229" s="17"/>
      <c r="AT229" s="17"/>
      <c r="AU229" s="17"/>
      <c r="AV229" s="17"/>
      <c r="AW229" s="17"/>
      <c r="AX229" s="17"/>
      <c r="AY229" s="17">
        <v>162</v>
      </c>
      <c r="AZ229" s="17"/>
      <c r="BA229" s="136"/>
      <c r="BB229" s="136"/>
      <c r="BC229" s="136"/>
      <c r="BD229" s="136"/>
      <c r="BE229" s="356"/>
      <c r="BF229" s="356"/>
      <c r="BG229" s="356"/>
      <c r="BH229" s="356"/>
      <c r="BI229" s="356"/>
      <c r="BJ229" s="356"/>
      <c r="BK229" s="356"/>
      <c r="BL229" s="19"/>
      <c r="BM229" s="12">
        <f t="shared" si="36"/>
        <v>0</v>
      </c>
      <c r="BN229" s="37">
        <f t="shared" si="31"/>
        <v>0</v>
      </c>
      <c r="BO229" s="38">
        <f t="shared" si="28"/>
        <v>0</v>
      </c>
      <c r="BP229" s="120">
        <f t="shared" si="32"/>
        <v>0</v>
      </c>
      <c r="BQ229" s="121">
        <f t="shared" si="29"/>
        <v>0</v>
      </c>
      <c r="BR229" s="108">
        <f t="shared" si="33"/>
        <v>162</v>
      </c>
      <c r="BS229" s="82">
        <f t="shared" si="30"/>
        <v>0.225</v>
      </c>
      <c r="BT229" s="136">
        <f t="shared" si="34"/>
        <v>0</v>
      </c>
      <c r="BU229" s="136">
        <f t="shared" si="35"/>
        <v>0</v>
      </c>
      <c r="BV229" s="109"/>
      <c r="BW229" s="110"/>
    </row>
    <row r="230" spans="1:75" s="1" customFormat="1" ht="39.75" customHeight="1">
      <c r="A230" s="23"/>
      <c r="B230" s="168" t="s">
        <v>356</v>
      </c>
      <c r="C230" s="165"/>
      <c r="D230" s="165"/>
      <c r="E230" s="166"/>
      <c r="F230" s="165"/>
      <c r="G230" s="165"/>
      <c r="H230" s="165"/>
      <c r="I230" s="165"/>
      <c r="J230" s="165"/>
      <c r="K230" s="165"/>
      <c r="L230" s="88"/>
      <c r="M230" s="165"/>
      <c r="N230" s="165"/>
      <c r="O230" s="166"/>
      <c r="P230" s="83"/>
      <c r="Q230" s="83"/>
      <c r="R230" s="159"/>
      <c r="S230" s="83"/>
      <c r="T230" s="83"/>
      <c r="U230" s="159"/>
      <c r="V230" s="88"/>
      <c r="W230" s="88"/>
      <c r="X230" s="88"/>
      <c r="Y230" s="88"/>
      <c r="Z230" s="88"/>
      <c r="AA230" s="88"/>
      <c r="AB230" s="88"/>
      <c r="AC230" s="88"/>
      <c r="AD230" s="88"/>
      <c r="AE230" s="160"/>
      <c r="AF230" s="88"/>
      <c r="AG230" s="160"/>
      <c r="AH230" s="88"/>
      <c r="AI230" s="88"/>
      <c r="AJ230" s="86"/>
      <c r="AK230" s="88"/>
      <c r="AL230" s="88"/>
      <c r="AM230" s="88"/>
      <c r="AN230" s="160"/>
      <c r="AO230" s="88"/>
      <c r="AP230" s="88"/>
      <c r="AQ230" s="88"/>
      <c r="AR230" s="128"/>
      <c r="AS230" s="17"/>
      <c r="AT230" s="17"/>
      <c r="AU230" s="17"/>
      <c r="AV230" s="17"/>
      <c r="AW230" s="17"/>
      <c r="AX230" s="17"/>
      <c r="AY230" s="17">
        <v>58</v>
      </c>
      <c r="AZ230" s="17"/>
      <c r="BA230" s="136"/>
      <c r="BB230" s="136"/>
      <c r="BC230" s="136"/>
      <c r="BD230" s="136"/>
      <c r="BE230" s="356"/>
      <c r="BF230" s="356"/>
      <c r="BG230" s="356"/>
      <c r="BH230" s="356"/>
      <c r="BI230" s="356"/>
      <c r="BJ230" s="356"/>
      <c r="BK230" s="356"/>
      <c r="BL230" s="19"/>
      <c r="BM230" s="12">
        <f t="shared" si="36"/>
        <v>0</v>
      </c>
      <c r="BN230" s="37">
        <f t="shared" si="31"/>
        <v>0</v>
      </c>
      <c r="BO230" s="38">
        <f t="shared" si="28"/>
        <v>0</v>
      </c>
      <c r="BP230" s="120">
        <f t="shared" si="32"/>
        <v>0</v>
      </c>
      <c r="BQ230" s="121">
        <f t="shared" si="29"/>
        <v>0</v>
      </c>
      <c r="BR230" s="108">
        <f t="shared" si="33"/>
        <v>58</v>
      </c>
      <c r="BS230" s="82">
        <f t="shared" si="30"/>
        <v>0.08055555555555556</v>
      </c>
      <c r="BT230" s="136">
        <f t="shared" si="34"/>
        <v>0</v>
      </c>
      <c r="BU230" s="136">
        <f t="shared" si="35"/>
        <v>0</v>
      </c>
      <c r="BV230" s="109"/>
      <c r="BW230" s="110"/>
    </row>
    <row r="231" spans="1:75" s="1" customFormat="1" ht="15" customHeight="1">
      <c r="A231" s="23" t="s">
        <v>138</v>
      </c>
      <c r="B231" s="314"/>
      <c r="C231" s="329"/>
      <c r="D231" s="329"/>
      <c r="E231" s="335"/>
      <c r="F231" s="99"/>
      <c r="G231" s="99"/>
      <c r="H231" s="99"/>
      <c r="I231" s="99"/>
      <c r="J231" s="99"/>
      <c r="K231" s="329"/>
      <c r="L231" s="98"/>
      <c r="M231" s="329"/>
      <c r="N231" s="99"/>
      <c r="O231" s="340"/>
      <c r="P231" s="95"/>
      <c r="Q231" s="95"/>
      <c r="R231" s="147"/>
      <c r="S231" s="537"/>
      <c r="T231" s="95"/>
      <c r="U231" s="147"/>
      <c r="V231" s="97"/>
      <c r="W231" s="97"/>
      <c r="X231" s="98"/>
      <c r="Y231" s="98"/>
      <c r="Z231" s="98"/>
      <c r="AA231" s="98"/>
      <c r="AB231" s="98"/>
      <c r="AC231" s="98"/>
      <c r="AD231" s="98"/>
      <c r="AE231" s="201"/>
      <c r="AF231" s="98"/>
      <c r="AG231" s="201"/>
      <c r="AH231" s="129"/>
      <c r="AI231" s="97"/>
      <c r="AJ231" s="97"/>
      <c r="AK231" s="88"/>
      <c r="AL231" s="88"/>
      <c r="AM231" s="88"/>
      <c r="AN231" s="160"/>
      <c r="AO231" s="88"/>
      <c r="AP231" s="88"/>
      <c r="AQ231" s="88"/>
      <c r="AR231" s="128"/>
      <c r="AS231" s="17"/>
      <c r="AT231" s="17"/>
      <c r="AU231" s="17"/>
      <c r="AV231" s="17"/>
      <c r="AW231" s="17"/>
      <c r="AX231" s="17"/>
      <c r="AY231" s="17"/>
      <c r="AZ231" s="17"/>
      <c r="BA231" s="136"/>
      <c r="BB231" s="136"/>
      <c r="BC231" s="136"/>
      <c r="BD231" s="136"/>
      <c r="BE231" s="356"/>
      <c r="BF231" s="356"/>
      <c r="BG231" s="356"/>
      <c r="BH231" s="356"/>
      <c r="BI231" s="356"/>
      <c r="BJ231" s="356"/>
      <c r="BK231" s="356"/>
      <c r="BL231" s="19">
        <f>BN231+BT231</f>
        <v>550</v>
      </c>
      <c r="BM231" s="12">
        <f>BL231/720</f>
        <v>0.7638888888888888</v>
      </c>
      <c r="BN231" s="37">
        <f>SUM(BN232:BN235)</f>
        <v>414</v>
      </c>
      <c r="BO231" s="38">
        <f t="shared" si="28"/>
        <v>0.575</v>
      </c>
      <c r="BP231" s="120"/>
      <c r="BQ231" s="121"/>
      <c r="BR231" s="108"/>
      <c r="BS231" s="82"/>
      <c r="BT231" s="136">
        <f>BT235</f>
        <v>136</v>
      </c>
      <c r="BU231" s="136">
        <f t="shared" si="35"/>
        <v>0.18888888888888888</v>
      </c>
      <c r="BV231" s="109"/>
      <c r="BW231" s="110"/>
    </row>
    <row r="232" spans="1:75" s="1" customFormat="1" ht="31.5" customHeight="1">
      <c r="A232" s="456"/>
      <c r="B232" s="219" t="s">
        <v>174</v>
      </c>
      <c r="C232" s="329"/>
      <c r="D232" s="329"/>
      <c r="E232" s="335"/>
      <c r="F232" s="99"/>
      <c r="G232" s="99"/>
      <c r="H232" s="99"/>
      <c r="I232" s="99"/>
      <c r="J232" s="99"/>
      <c r="K232" s="329"/>
      <c r="L232" s="98"/>
      <c r="M232" s="329"/>
      <c r="N232" s="99"/>
      <c r="O232" s="340"/>
      <c r="P232" s="95"/>
      <c r="Q232" s="95"/>
      <c r="R232" s="147"/>
      <c r="S232" s="96">
        <v>38</v>
      </c>
      <c r="T232" s="95"/>
      <c r="U232" s="147"/>
      <c r="V232" s="97"/>
      <c r="W232" s="97"/>
      <c r="X232" s="98"/>
      <c r="Y232" s="98"/>
      <c r="Z232" s="98"/>
      <c r="AA232" s="98"/>
      <c r="AB232" s="98"/>
      <c r="AC232" s="98">
        <v>38</v>
      </c>
      <c r="AD232" s="98"/>
      <c r="AE232" s="201"/>
      <c r="AF232" s="98"/>
      <c r="AG232" s="201"/>
      <c r="AH232" s="129"/>
      <c r="AI232" s="97"/>
      <c r="AJ232" s="97">
        <v>72</v>
      </c>
      <c r="AK232" s="88"/>
      <c r="AL232" s="88">
        <v>70</v>
      </c>
      <c r="AM232" s="88"/>
      <c r="AN232" s="160"/>
      <c r="AO232" s="88"/>
      <c r="AP232" s="88">
        <v>66</v>
      </c>
      <c r="AQ232" s="88">
        <v>60</v>
      </c>
      <c r="AR232" s="128">
        <v>70</v>
      </c>
      <c r="AS232" s="17"/>
      <c r="AT232" s="17"/>
      <c r="AU232" s="17"/>
      <c r="AV232" s="17"/>
      <c r="AW232" s="17"/>
      <c r="AX232" s="17"/>
      <c r="AY232" s="17"/>
      <c r="AZ232" s="17"/>
      <c r="BA232" s="136"/>
      <c r="BB232" s="136"/>
      <c r="BC232" s="136"/>
      <c r="BD232" s="136"/>
      <c r="BE232" s="356"/>
      <c r="BF232" s="356"/>
      <c r="BG232" s="356"/>
      <c r="BH232" s="356"/>
      <c r="BI232" s="356"/>
      <c r="BJ232" s="356"/>
      <c r="BK232" s="356"/>
      <c r="BL232" s="19"/>
      <c r="BM232" s="12">
        <f t="shared" si="36"/>
        <v>0</v>
      </c>
      <c r="BN232" s="37">
        <f t="shared" si="31"/>
        <v>414</v>
      </c>
      <c r="BO232" s="38">
        <f t="shared" si="28"/>
        <v>0.575</v>
      </c>
      <c r="BP232" s="120">
        <f t="shared" si="32"/>
        <v>0</v>
      </c>
      <c r="BQ232" s="121">
        <f t="shared" si="29"/>
        <v>0</v>
      </c>
      <c r="BR232" s="108">
        <f t="shared" si="33"/>
        <v>0</v>
      </c>
      <c r="BS232" s="82">
        <f t="shared" si="30"/>
        <v>0</v>
      </c>
      <c r="BT232" s="136">
        <f t="shared" si="34"/>
        <v>0</v>
      </c>
      <c r="BU232" s="136">
        <f t="shared" si="35"/>
        <v>0</v>
      </c>
      <c r="BV232" s="109"/>
      <c r="BW232" s="110"/>
    </row>
    <row r="233" spans="1:75" s="1" customFormat="1" ht="14.25" customHeight="1">
      <c r="A233" s="23"/>
      <c r="B233" s="168" t="s">
        <v>1</v>
      </c>
      <c r="C233" s="165"/>
      <c r="D233" s="165"/>
      <c r="E233" s="166"/>
      <c r="F233" s="94"/>
      <c r="G233" s="94"/>
      <c r="H233" s="94"/>
      <c r="I233" s="94"/>
      <c r="J233" s="94"/>
      <c r="K233" s="165"/>
      <c r="L233" s="88"/>
      <c r="M233" s="165"/>
      <c r="N233" s="94"/>
      <c r="O233" s="146"/>
      <c r="P233" s="84"/>
      <c r="Q233" s="84"/>
      <c r="R233" s="143"/>
      <c r="S233" s="85"/>
      <c r="T233" s="84"/>
      <c r="U233" s="143"/>
      <c r="V233" s="86"/>
      <c r="W233" s="86"/>
      <c r="X233" s="88"/>
      <c r="Y233" s="88"/>
      <c r="Z233" s="88"/>
      <c r="AA233" s="88"/>
      <c r="AB233" s="88"/>
      <c r="AC233" s="88"/>
      <c r="AD233" s="88"/>
      <c r="AE233" s="160"/>
      <c r="AF233" s="88"/>
      <c r="AG233" s="160"/>
      <c r="AH233" s="128"/>
      <c r="AI233" s="86"/>
      <c r="AJ233" s="86"/>
      <c r="AK233" s="88"/>
      <c r="AL233" s="88"/>
      <c r="AM233" s="88"/>
      <c r="AN233" s="160"/>
      <c r="AO233" s="88"/>
      <c r="AP233" s="88"/>
      <c r="AQ233" s="88"/>
      <c r="AR233" s="128"/>
      <c r="AS233" s="17"/>
      <c r="AT233" s="17"/>
      <c r="AU233" s="17"/>
      <c r="AV233" s="17"/>
      <c r="AW233" s="17"/>
      <c r="AX233" s="17"/>
      <c r="AY233" s="17"/>
      <c r="AZ233" s="17"/>
      <c r="BA233" s="136"/>
      <c r="BB233" s="136"/>
      <c r="BC233" s="136"/>
      <c r="BD233" s="136"/>
      <c r="BE233" s="356"/>
      <c r="BF233" s="356"/>
      <c r="BG233" s="356"/>
      <c r="BH233" s="356"/>
      <c r="BI233" s="356"/>
      <c r="BJ233" s="356"/>
      <c r="BK233" s="356"/>
      <c r="BL233" s="19"/>
      <c r="BM233" s="12">
        <f t="shared" si="36"/>
        <v>0</v>
      </c>
      <c r="BN233" s="37">
        <f t="shared" si="31"/>
        <v>0</v>
      </c>
      <c r="BO233" s="38">
        <f t="shared" si="28"/>
        <v>0</v>
      </c>
      <c r="BP233" s="120">
        <f t="shared" si="32"/>
        <v>0</v>
      </c>
      <c r="BQ233" s="121">
        <f t="shared" si="29"/>
        <v>0</v>
      </c>
      <c r="BR233" s="108">
        <f t="shared" si="33"/>
        <v>0</v>
      </c>
      <c r="BS233" s="82">
        <f t="shared" si="30"/>
        <v>0</v>
      </c>
      <c r="BT233" s="136">
        <f t="shared" si="34"/>
        <v>0</v>
      </c>
      <c r="BU233" s="136">
        <f t="shared" si="35"/>
        <v>0</v>
      </c>
      <c r="BV233" s="109"/>
      <c r="BW233" s="110"/>
    </row>
    <row r="234" spans="1:75" s="1" customFormat="1" ht="14.25" customHeight="1">
      <c r="A234" s="23"/>
      <c r="B234" s="168"/>
      <c r="C234" s="165"/>
      <c r="D234" s="165"/>
      <c r="E234" s="166"/>
      <c r="F234" s="94"/>
      <c r="G234" s="94"/>
      <c r="H234" s="94"/>
      <c r="I234" s="94"/>
      <c r="J234" s="94"/>
      <c r="K234" s="165"/>
      <c r="L234" s="88"/>
      <c r="M234" s="165"/>
      <c r="N234" s="94"/>
      <c r="O234" s="146"/>
      <c r="P234" s="84"/>
      <c r="Q234" s="84"/>
      <c r="R234" s="143"/>
      <c r="S234" s="85"/>
      <c r="T234" s="84"/>
      <c r="U234" s="143"/>
      <c r="V234" s="86"/>
      <c r="W234" s="86"/>
      <c r="X234" s="88"/>
      <c r="Y234" s="88"/>
      <c r="Z234" s="88"/>
      <c r="AA234" s="88"/>
      <c r="AB234" s="88"/>
      <c r="AC234" s="88"/>
      <c r="AD234" s="88"/>
      <c r="AE234" s="160"/>
      <c r="AF234" s="88"/>
      <c r="AG234" s="160"/>
      <c r="AH234" s="128"/>
      <c r="AI234" s="86"/>
      <c r="AJ234" s="86"/>
      <c r="AK234" s="88"/>
      <c r="AL234" s="88"/>
      <c r="AM234" s="88"/>
      <c r="AN234" s="160"/>
      <c r="AO234" s="88"/>
      <c r="AP234" s="88"/>
      <c r="AQ234" s="88"/>
      <c r="AR234" s="128"/>
      <c r="AS234" s="17"/>
      <c r="AT234" s="17"/>
      <c r="AU234" s="17"/>
      <c r="AV234" s="17"/>
      <c r="AW234" s="17"/>
      <c r="AX234" s="17"/>
      <c r="AY234" s="17"/>
      <c r="AZ234" s="17"/>
      <c r="BA234" s="136"/>
      <c r="BB234" s="136"/>
      <c r="BC234" s="136"/>
      <c r="BD234" s="136"/>
      <c r="BE234" s="356"/>
      <c r="BF234" s="356"/>
      <c r="BG234" s="356"/>
      <c r="BH234" s="356"/>
      <c r="BI234" s="356"/>
      <c r="BJ234" s="356"/>
      <c r="BK234" s="356"/>
      <c r="BL234" s="19"/>
      <c r="BM234" s="12">
        <f t="shared" si="36"/>
        <v>0</v>
      </c>
      <c r="BN234" s="37">
        <f t="shared" si="31"/>
        <v>0</v>
      </c>
      <c r="BO234" s="38">
        <f t="shared" si="28"/>
        <v>0</v>
      </c>
      <c r="BP234" s="120">
        <f t="shared" si="32"/>
        <v>0</v>
      </c>
      <c r="BQ234" s="121">
        <f t="shared" si="29"/>
        <v>0</v>
      </c>
      <c r="BR234" s="108">
        <f t="shared" si="33"/>
        <v>0</v>
      </c>
      <c r="BS234" s="82">
        <f t="shared" si="30"/>
        <v>0</v>
      </c>
      <c r="BT234" s="136">
        <f t="shared" si="34"/>
        <v>0</v>
      </c>
      <c r="BU234" s="136">
        <f t="shared" si="35"/>
        <v>0</v>
      </c>
      <c r="BV234" s="109"/>
      <c r="BW234" s="110"/>
    </row>
    <row r="235" spans="1:75" s="1" customFormat="1" ht="14.25" customHeight="1">
      <c r="A235" s="23"/>
      <c r="B235" s="170" t="s">
        <v>222</v>
      </c>
      <c r="C235" s="165"/>
      <c r="D235" s="165"/>
      <c r="E235" s="166"/>
      <c r="F235" s="94"/>
      <c r="G235" s="94"/>
      <c r="H235" s="94"/>
      <c r="I235" s="94"/>
      <c r="J235" s="94"/>
      <c r="K235" s="165"/>
      <c r="L235" s="88"/>
      <c r="M235" s="165"/>
      <c r="N235" s="94"/>
      <c r="O235" s="146"/>
      <c r="P235" s="84"/>
      <c r="Q235" s="84"/>
      <c r="R235" s="143"/>
      <c r="S235" s="85"/>
      <c r="T235" s="84"/>
      <c r="U235" s="143"/>
      <c r="V235" s="86"/>
      <c r="W235" s="86"/>
      <c r="X235" s="88"/>
      <c r="Y235" s="88"/>
      <c r="Z235" s="88"/>
      <c r="AA235" s="88"/>
      <c r="AB235" s="88"/>
      <c r="AC235" s="88"/>
      <c r="AD235" s="88"/>
      <c r="AE235" s="160"/>
      <c r="AF235" s="88"/>
      <c r="AG235" s="160"/>
      <c r="AH235" s="128"/>
      <c r="AI235" s="86"/>
      <c r="AJ235" s="86"/>
      <c r="AK235" s="88"/>
      <c r="AL235" s="88"/>
      <c r="AM235" s="88"/>
      <c r="AN235" s="160"/>
      <c r="AO235" s="88"/>
      <c r="AP235" s="88"/>
      <c r="AQ235" s="88"/>
      <c r="AR235" s="128"/>
      <c r="AS235" s="17"/>
      <c r="AT235" s="17"/>
      <c r="AU235" s="17"/>
      <c r="AV235" s="17"/>
      <c r="AW235" s="17"/>
      <c r="AX235" s="17"/>
      <c r="AY235" s="17"/>
      <c r="AZ235" s="17"/>
      <c r="BA235" s="136">
        <v>32</v>
      </c>
      <c r="BB235" s="136">
        <v>32</v>
      </c>
      <c r="BC235" s="136">
        <v>36</v>
      </c>
      <c r="BD235" s="136">
        <v>36</v>
      </c>
      <c r="BE235" s="356"/>
      <c r="BF235" s="356"/>
      <c r="BG235" s="356"/>
      <c r="BH235" s="356"/>
      <c r="BI235" s="356"/>
      <c r="BJ235" s="356"/>
      <c r="BK235" s="356"/>
      <c r="BL235" s="19"/>
      <c r="BM235" s="12">
        <f t="shared" si="36"/>
        <v>0</v>
      </c>
      <c r="BN235" s="37">
        <f t="shared" si="31"/>
        <v>0</v>
      </c>
      <c r="BO235" s="38">
        <f t="shared" si="28"/>
        <v>0</v>
      </c>
      <c r="BP235" s="120">
        <f t="shared" si="32"/>
        <v>0</v>
      </c>
      <c r="BQ235" s="121">
        <f t="shared" si="29"/>
        <v>0</v>
      </c>
      <c r="BR235" s="108">
        <f t="shared" si="33"/>
        <v>0</v>
      </c>
      <c r="BS235" s="82">
        <f t="shared" si="30"/>
        <v>0</v>
      </c>
      <c r="BT235" s="136">
        <f t="shared" si="34"/>
        <v>136</v>
      </c>
      <c r="BU235" s="136">
        <f t="shared" si="35"/>
        <v>0.18888888888888888</v>
      </c>
      <c r="BV235" s="109"/>
      <c r="BW235" s="110"/>
    </row>
    <row r="236" spans="1:75" s="1" customFormat="1" ht="22.5" customHeight="1">
      <c r="A236" s="23" t="s">
        <v>105</v>
      </c>
      <c r="B236" s="170"/>
      <c r="C236" s="165"/>
      <c r="D236" s="165"/>
      <c r="E236" s="166"/>
      <c r="F236" s="94"/>
      <c r="G236" s="94"/>
      <c r="H236" s="94"/>
      <c r="I236" s="94"/>
      <c r="J236" s="94"/>
      <c r="K236" s="165"/>
      <c r="L236" s="88"/>
      <c r="M236" s="165"/>
      <c r="N236" s="94"/>
      <c r="O236" s="146"/>
      <c r="P236" s="84"/>
      <c r="Q236" s="84"/>
      <c r="R236" s="143"/>
      <c r="S236" s="85"/>
      <c r="T236" s="84"/>
      <c r="U236" s="143"/>
      <c r="V236" s="86"/>
      <c r="W236" s="86"/>
      <c r="X236" s="88"/>
      <c r="Y236" s="88"/>
      <c r="Z236" s="88"/>
      <c r="AA236" s="88"/>
      <c r="AB236" s="88"/>
      <c r="AC236" s="88"/>
      <c r="AD236" s="88"/>
      <c r="AE236" s="160"/>
      <c r="AF236" s="88"/>
      <c r="AG236" s="160"/>
      <c r="AH236" s="128"/>
      <c r="AI236" s="86"/>
      <c r="AJ236" s="86"/>
      <c r="AK236" s="88"/>
      <c r="AL236" s="88"/>
      <c r="AM236" s="88"/>
      <c r="AN236" s="160"/>
      <c r="AO236" s="88"/>
      <c r="AP236" s="88"/>
      <c r="AQ236" s="88"/>
      <c r="AR236" s="128"/>
      <c r="AS236" s="17"/>
      <c r="AT236" s="17"/>
      <c r="AU236" s="17"/>
      <c r="AV236" s="17"/>
      <c r="AW236" s="17"/>
      <c r="AX236" s="17"/>
      <c r="AY236" s="17"/>
      <c r="AZ236" s="17"/>
      <c r="BA236" s="136"/>
      <c r="BB236" s="136"/>
      <c r="BC236" s="136"/>
      <c r="BD236" s="136"/>
      <c r="BE236" s="356"/>
      <c r="BF236" s="356"/>
      <c r="BG236" s="356"/>
      <c r="BH236" s="356"/>
      <c r="BI236" s="356"/>
      <c r="BJ236" s="356"/>
      <c r="BK236" s="356"/>
      <c r="BL236" s="19">
        <f>BN236+BP236+BR236</f>
        <v>1369</v>
      </c>
      <c r="BM236" s="12">
        <f>BL236/720</f>
        <v>1.9013888888888888</v>
      </c>
      <c r="BN236" s="37">
        <f>SUM(BN237:BN247)</f>
        <v>1033</v>
      </c>
      <c r="BO236" s="38">
        <f t="shared" si="28"/>
        <v>1.4347222222222222</v>
      </c>
      <c r="BP236" s="120">
        <f>SUM(BP237:BP247)</f>
        <v>198</v>
      </c>
      <c r="BQ236" s="121">
        <f t="shared" si="29"/>
        <v>0.275</v>
      </c>
      <c r="BR236" s="108">
        <f>SUM(BR237:BR247)</f>
        <v>138</v>
      </c>
      <c r="BS236" s="82">
        <f t="shared" si="30"/>
        <v>0.19166666666666668</v>
      </c>
      <c r="BT236" s="136"/>
      <c r="BU236" s="136"/>
      <c r="BV236" s="109"/>
      <c r="BW236" s="110"/>
    </row>
    <row r="237" spans="1:75" s="1" customFormat="1" ht="37.5" customHeight="1">
      <c r="A237" s="456"/>
      <c r="B237" s="170" t="s">
        <v>206</v>
      </c>
      <c r="C237" s="165"/>
      <c r="D237" s="165"/>
      <c r="E237" s="166"/>
      <c r="F237" s="94">
        <v>48</v>
      </c>
      <c r="G237" s="94"/>
      <c r="H237" s="94"/>
      <c r="I237" s="94"/>
      <c r="J237" s="94"/>
      <c r="K237" s="165"/>
      <c r="L237" s="88"/>
      <c r="M237" s="165"/>
      <c r="N237" s="94"/>
      <c r="O237" s="146"/>
      <c r="P237" s="84">
        <v>48</v>
      </c>
      <c r="Q237" s="84"/>
      <c r="R237" s="143"/>
      <c r="S237" s="85"/>
      <c r="T237" s="84"/>
      <c r="U237" s="143"/>
      <c r="V237" s="86"/>
      <c r="W237" s="86"/>
      <c r="X237" s="88"/>
      <c r="Y237" s="88"/>
      <c r="Z237" s="88"/>
      <c r="AA237" s="88"/>
      <c r="AB237" s="88"/>
      <c r="AC237" s="88"/>
      <c r="AD237" s="88"/>
      <c r="AE237" s="160"/>
      <c r="AF237" s="88"/>
      <c r="AG237" s="160"/>
      <c r="AH237" s="128"/>
      <c r="AI237" s="86"/>
      <c r="AJ237" s="86"/>
      <c r="AK237" s="88"/>
      <c r="AL237" s="88"/>
      <c r="AM237" s="88"/>
      <c r="AN237" s="160"/>
      <c r="AO237" s="88">
        <v>37</v>
      </c>
      <c r="AP237" s="88"/>
      <c r="AQ237" s="88"/>
      <c r="AR237" s="128"/>
      <c r="AS237" s="17"/>
      <c r="AT237" s="17"/>
      <c r="AU237" s="17">
        <v>32</v>
      </c>
      <c r="AV237" s="17"/>
      <c r="AW237" s="17"/>
      <c r="AX237" s="17"/>
      <c r="AY237" s="17"/>
      <c r="AZ237" s="17"/>
      <c r="BA237" s="136"/>
      <c r="BB237" s="136"/>
      <c r="BC237" s="136"/>
      <c r="BD237" s="136"/>
      <c r="BE237" s="356"/>
      <c r="BF237" s="356"/>
      <c r="BG237" s="356"/>
      <c r="BH237" s="356"/>
      <c r="BI237" s="356"/>
      <c r="BJ237" s="356"/>
      <c r="BK237" s="356"/>
      <c r="BL237" s="19"/>
      <c r="BM237" s="12">
        <f t="shared" si="36"/>
        <v>0</v>
      </c>
      <c r="BN237" s="37">
        <f t="shared" si="31"/>
        <v>133</v>
      </c>
      <c r="BO237" s="38">
        <f t="shared" si="28"/>
        <v>0.18472222222222223</v>
      </c>
      <c r="BP237" s="120">
        <f t="shared" si="32"/>
        <v>0</v>
      </c>
      <c r="BQ237" s="121">
        <f t="shared" si="29"/>
        <v>0</v>
      </c>
      <c r="BR237" s="108">
        <f t="shared" si="33"/>
        <v>32</v>
      </c>
      <c r="BS237" s="82">
        <f t="shared" si="30"/>
        <v>0.044444444444444446</v>
      </c>
      <c r="BT237" s="136">
        <f t="shared" si="34"/>
        <v>0</v>
      </c>
      <c r="BU237" s="136">
        <f t="shared" si="35"/>
        <v>0</v>
      </c>
      <c r="BV237" s="109"/>
      <c r="BW237" s="110"/>
    </row>
    <row r="238" spans="1:75" s="1" customFormat="1" ht="14.25" customHeight="1">
      <c r="A238" s="23"/>
      <c r="B238" s="170" t="s">
        <v>283</v>
      </c>
      <c r="C238" s="165"/>
      <c r="D238" s="165"/>
      <c r="E238" s="166"/>
      <c r="F238" s="94"/>
      <c r="G238" s="94"/>
      <c r="H238" s="94"/>
      <c r="I238" s="94"/>
      <c r="J238" s="94"/>
      <c r="K238" s="165"/>
      <c r="L238" s="88"/>
      <c r="M238" s="165">
        <v>98</v>
      </c>
      <c r="N238" s="94"/>
      <c r="O238" s="146"/>
      <c r="P238" s="84"/>
      <c r="Q238" s="84"/>
      <c r="R238" s="143"/>
      <c r="S238" s="85"/>
      <c r="T238" s="84"/>
      <c r="U238" s="143"/>
      <c r="V238" s="86"/>
      <c r="W238" s="86"/>
      <c r="X238" s="88"/>
      <c r="Y238" s="88"/>
      <c r="Z238" s="88"/>
      <c r="AA238" s="88"/>
      <c r="AB238" s="88"/>
      <c r="AC238" s="88"/>
      <c r="AD238" s="88"/>
      <c r="AE238" s="160"/>
      <c r="AF238" s="88"/>
      <c r="AG238" s="160"/>
      <c r="AH238" s="128"/>
      <c r="AI238" s="86"/>
      <c r="AJ238" s="86"/>
      <c r="AK238" s="88"/>
      <c r="AL238" s="88"/>
      <c r="AM238" s="88"/>
      <c r="AN238" s="160"/>
      <c r="AO238" s="88"/>
      <c r="AP238" s="88"/>
      <c r="AQ238" s="88"/>
      <c r="AR238" s="128"/>
      <c r="AS238" s="17"/>
      <c r="AT238" s="17"/>
      <c r="AU238" s="17"/>
      <c r="AV238" s="17"/>
      <c r="AW238" s="17"/>
      <c r="AX238" s="17"/>
      <c r="AY238" s="17"/>
      <c r="AZ238" s="17"/>
      <c r="BA238" s="136"/>
      <c r="BB238" s="136"/>
      <c r="BC238" s="136"/>
      <c r="BD238" s="136"/>
      <c r="BE238" s="356"/>
      <c r="BF238" s="356"/>
      <c r="BG238" s="356"/>
      <c r="BH238" s="356"/>
      <c r="BI238" s="356"/>
      <c r="BJ238" s="356"/>
      <c r="BK238" s="356"/>
      <c r="BL238" s="19"/>
      <c r="BM238" s="12">
        <f t="shared" si="36"/>
        <v>0</v>
      </c>
      <c r="BN238" s="37">
        <f t="shared" si="31"/>
        <v>98</v>
      </c>
      <c r="BO238" s="38">
        <f t="shared" si="28"/>
        <v>0.1361111111111111</v>
      </c>
      <c r="BP238" s="120">
        <f t="shared" si="32"/>
        <v>0</v>
      </c>
      <c r="BQ238" s="121">
        <f t="shared" si="29"/>
        <v>0</v>
      </c>
      <c r="BR238" s="108">
        <f t="shared" si="33"/>
        <v>0</v>
      </c>
      <c r="BS238" s="82">
        <f t="shared" si="30"/>
        <v>0</v>
      </c>
      <c r="BT238" s="136">
        <f t="shared" si="34"/>
        <v>0</v>
      </c>
      <c r="BU238" s="136">
        <f t="shared" si="35"/>
        <v>0</v>
      </c>
      <c r="BV238" s="109"/>
      <c r="BW238" s="110"/>
    </row>
    <row r="239" spans="1:75" s="1" customFormat="1" ht="14.25" customHeight="1">
      <c r="A239" s="23"/>
      <c r="B239" s="168" t="s">
        <v>1</v>
      </c>
      <c r="C239" s="165"/>
      <c r="D239" s="165"/>
      <c r="E239" s="166"/>
      <c r="F239" s="94"/>
      <c r="G239" s="94"/>
      <c r="H239" s="94"/>
      <c r="I239" s="94"/>
      <c r="J239" s="94"/>
      <c r="K239" s="165"/>
      <c r="L239" s="88"/>
      <c r="M239" s="165">
        <v>2</v>
      </c>
      <c r="N239" s="94"/>
      <c r="O239" s="146"/>
      <c r="P239" s="84"/>
      <c r="Q239" s="84"/>
      <c r="R239" s="143"/>
      <c r="S239" s="85"/>
      <c r="T239" s="84"/>
      <c r="U239" s="143"/>
      <c r="V239" s="86"/>
      <c r="W239" s="86"/>
      <c r="X239" s="88"/>
      <c r="Y239" s="88"/>
      <c r="Z239" s="88"/>
      <c r="AA239" s="88"/>
      <c r="AB239" s="88"/>
      <c r="AC239" s="88"/>
      <c r="AD239" s="88"/>
      <c r="AE239" s="160"/>
      <c r="AF239" s="88"/>
      <c r="AG239" s="160"/>
      <c r="AH239" s="128"/>
      <c r="AI239" s="86"/>
      <c r="AJ239" s="86"/>
      <c r="AK239" s="88"/>
      <c r="AL239" s="88"/>
      <c r="AM239" s="88"/>
      <c r="AN239" s="160"/>
      <c r="AO239" s="88"/>
      <c r="AP239" s="88"/>
      <c r="AQ239" s="88"/>
      <c r="AR239" s="128"/>
      <c r="AS239" s="17"/>
      <c r="AT239" s="17"/>
      <c r="AU239" s="17"/>
      <c r="AV239" s="17"/>
      <c r="AW239" s="17"/>
      <c r="AX239" s="17"/>
      <c r="AY239" s="17"/>
      <c r="AZ239" s="17"/>
      <c r="BA239" s="136"/>
      <c r="BB239" s="136"/>
      <c r="BC239" s="136"/>
      <c r="BD239" s="136"/>
      <c r="BE239" s="356"/>
      <c r="BF239" s="356"/>
      <c r="BG239" s="356"/>
      <c r="BH239" s="356"/>
      <c r="BI239" s="356"/>
      <c r="BJ239" s="356"/>
      <c r="BK239" s="356"/>
      <c r="BL239" s="19"/>
      <c r="BM239" s="12">
        <f t="shared" si="36"/>
        <v>0</v>
      </c>
      <c r="BN239" s="37">
        <f t="shared" si="31"/>
        <v>2</v>
      </c>
      <c r="BO239" s="38">
        <f t="shared" si="28"/>
        <v>0.002777777777777778</v>
      </c>
      <c r="BP239" s="120">
        <f t="shared" si="32"/>
        <v>0</v>
      </c>
      <c r="BQ239" s="121">
        <f t="shared" si="29"/>
        <v>0</v>
      </c>
      <c r="BR239" s="108">
        <f t="shared" si="33"/>
        <v>0</v>
      </c>
      <c r="BS239" s="82">
        <f t="shared" si="30"/>
        <v>0</v>
      </c>
      <c r="BT239" s="136">
        <f t="shared" si="34"/>
        <v>0</v>
      </c>
      <c r="BU239" s="136">
        <f t="shared" si="35"/>
        <v>0</v>
      </c>
      <c r="BV239" s="109"/>
      <c r="BW239" s="110"/>
    </row>
    <row r="240" spans="1:75" s="1" customFormat="1" ht="14.25" customHeight="1">
      <c r="A240" s="23"/>
      <c r="B240" s="167" t="s">
        <v>0</v>
      </c>
      <c r="C240" s="165"/>
      <c r="D240" s="165"/>
      <c r="E240" s="166"/>
      <c r="F240" s="94"/>
      <c r="G240" s="94"/>
      <c r="H240" s="94"/>
      <c r="I240" s="94"/>
      <c r="J240" s="94"/>
      <c r="K240" s="165"/>
      <c r="L240" s="88"/>
      <c r="M240" s="165">
        <v>6</v>
      </c>
      <c r="N240" s="94"/>
      <c r="O240" s="146"/>
      <c r="P240" s="84"/>
      <c r="Q240" s="84"/>
      <c r="R240" s="143"/>
      <c r="S240" s="85"/>
      <c r="T240" s="84"/>
      <c r="U240" s="143"/>
      <c r="V240" s="86"/>
      <c r="W240" s="86"/>
      <c r="X240" s="88"/>
      <c r="Y240" s="88"/>
      <c r="Z240" s="88"/>
      <c r="AA240" s="88"/>
      <c r="AB240" s="88"/>
      <c r="AC240" s="88"/>
      <c r="AD240" s="88"/>
      <c r="AE240" s="160"/>
      <c r="AF240" s="88"/>
      <c r="AG240" s="160"/>
      <c r="AH240" s="128"/>
      <c r="AI240" s="86"/>
      <c r="AJ240" s="86"/>
      <c r="AK240" s="88"/>
      <c r="AL240" s="88"/>
      <c r="AM240" s="88"/>
      <c r="AN240" s="160"/>
      <c r="AO240" s="88"/>
      <c r="AP240" s="88"/>
      <c r="AQ240" s="88"/>
      <c r="AR240" s="128"/>
      <c r="AS240" s="17"/>
      <c r="AT240" s="17"/>
      <c r="AU240" s="17"/>
      <c r="AV240" s="17"/>
      <c r="AW240" s="17"/>
      <c r="AX240" s="17"/>
      <c r="AY240" s="17"/>
      <c r="AZ240" s="17"/>
      <c r="BA240" s="136"/>
      <c r="BB240" s="136"/>
      <c r="BC240" s="136"/>
      <c r="BD240" s="136"/>
      <c r="BE240" s="356"/>
      <c r="BF240" s="356"/>
      <c r="BG240" s="356"/>
      <c r="BH240" s="356"/>
      <c r="BI240" s="356"/>
      <c r="BJ240" s="356"/>
      <c r="BK240" s="356"/>
      <c r="BL240" s="19"/>
      <c r="BM240" s="12">
        <f t="shared" si="36"/>
        <v>0</v>
      </c>
      <c r="BN240" s="37">
        <f t="shared" si="31"/>
        <v>6</v>
      </c>
      <c r="BO240" s="38">
        <f t="shared" si="28"/>
        <v>0.008333333333333333</v>
      </c>
      <c r="BP240" s="120">
        <f t="shared" si="32"/>
        <v>0</v>
      </c>
      <c r="BQ240" s="121">
        <f t="shared" si="29"/>
        <v>0</v>
      </c>
      <c r="BR240" s="108">
        <f t="shared" si="33"/>
        <v>0</v>
      </c>
      <c r="BS240" s="82">
        <f t="shared" si="30"/>
        <v>0</v>
      </c>
      <c r="BT240" s="136">
        <f t="shared" si="34"/>
        <v>0</v>
      </c>
      <c r="BU240" s="136">
        <f t="shared" si="35"/>
        <v>0</v>
      </c>
      <c r="BV240" s="109"/>
      <c r="BW240" s="110"/>
    </row>
    <row r="241" spans="1:75" s="1" customFormat="1" ht="29.25" customHeight="1">
      <c r="A241" s="23"/>
      <c r="B241" s="170" t="s">
        <v>106</v>
      </c>
      <c r="C241" s="165">
        <v>46</v>
      </c>
      <c r="D241" s="165"/>
      <c r="E241" s="166"/>
      <c r="F241" s="94">
        <v>86</v>
      </c>
      <c r="G241" s="94"/>
      <c r="H241" s="94">
        <v>96</v>
      </c>
      <c r="I241" s="94"/>
      <c r="J241" s="94"/>
      <c r="K241" s="165"/>
      <c r="L241" s="88">
        <v>80</v>
      </c>
      <c r="M241" s="165"/>
      <c r="N241" s="94"/>
      <c r="O241" s="146"/>
      <c r="P241" s="84">
        <v>96</v>
      </c>
      <c r="Q241" s="84"/>
      <c r="R241" s="143"/>
      <c r="S241" s="85"/>
      <c r="T241" s="84">
        <v>86</v>
      </c>
      <c r="U241" s="143">
        <v>86</v>
      </c>
      <c r="V241" s="86"/>
      <c r="W241" s="86">
        <v>96</v>
      </c>
      <c r="X241" s="88"/>
      <c r="Y241" s="88"/>
      <c r="Z241" s="88"/>
      <c r="AA241" s="88">
        <v>80</v>
      </c>
      <c r="AB241" s="88"/>
      <c r="AC241" s="88"/>
      <c r="AD241" s="88">
        <v>96</v>
      </c>
      <c r="AE241" s="160">
        <v>96</v>
      </c>
      <c r="AF241" s="88"/>
      <c r="AG241" s="160"/>
      <c r="AH241" s="128"/>
      <c r="AI241" s="86"/>
      <c r="AJ241" s="86"/>
      <c r="AK241" s="88"/>
      <c r="AL241" s="88"/>
      <c r="AM241" s="88"/>
      <c r="AN241" s="160"/>
      <c r="AO241" s="88"/>
      <c r="AP241" s="88"/>
      <c r="AQ241" s="88"/>
      <c r="AR241" s="128"/>
      <c r="AS241" s="17"/>
      <c r="AT241" s="17">
        <v>26</v>
      </c>
      <c r="AU241" s="17">
        <v>34</v>
      </c>
      <c r="AV241" s="17"/>
      <c r="AW241" s="17">
        <v>26</v>
      </c>
      <c r="AX241" s="17">
        <v>20</v>
      </c>
      <c r="AY241" s="17"/>
      <c r="AZ241" s="17"/>
      <c r="BA241" s="136"/>
      <c r="BB241" s="136"/>
      <c r="BC241" s="136"/>
      <c r="BD241" s="136"/>
      <c r="BE241" s="356"/>
      <c r="BF241" s="356"/>
      <c r="BG241" s="356"/>
      <c r="BH241" s="356"/>
      <c r="BI241" s="356"/>
      <c r="BJ241" s="356"/>
      <c r="BK241" s="356"/>
      <c r="BL241" s="19"/>
      <c r="BM241" s="12">
        <f t="shared" si="36"/>
        <v>0</v>
      </c>
      <c r="BN241" s="37">
        <f t="shared" si="31"/>
        <v>762</v>
      </c>
      <c r="BO241" s="38">
        <f t="shared" si="28"/>
        <v>1.0583333333333333</v>
      </c>
      <c r="BP241" s="120">
        <f t="shared" si="32"/>
        <v>182</v>
      </c>
      <c r="BQ241" s="121">
        <f t="shared" si="29"/>
        <v>0.25277777777777777</v>
      </c>
      <c r="BR241" s="108">
        <f t="shared" si="33"/>
        <v>106</v>
      </c>
      <c r="BS241" s="82">
        <f t="shared" si="30"/>
        <v>0.14722222222222223</v>
      </c>
      <c r="BT241" s="136">
        <f t="shared" si="34"/>
        <v>0</v>
      </c>
      <c r="BU241" s="136">
        <f t="shared" si="35"/>
        <v>0</v>
      </c>
      <c r="BV241" s="109"/>
      <c r="BW241" s="110"/>
    </row>
    <row r="242" spans="1:75" s="1" customFormat="1" ht="14.25" customHeight="1">
      <c r="A242" s="23"/>
      <c r="B242" s="168" t="s">
        <v>1</v>
      </c>
      <c r="C242" s="165">
        <v>2</v>
      </c>
      <c r="D242" s="165"/>
      <c r="E242" s="166"/>
      <c r="F242" s="94"/>
      <c r="G242" s="94"/>
      <c r="H242" s="94"/>
      <c r="I242" s="94"/>
      <c r="J242" s="94"/>
      <c r="K242" s="165"/>
      <c r="L242" s="88"/>
      <c r="M242" s="165"/>
      <c r="N242" s="94"/>
      <c r="O242" s="146"/>
      <c r="P242" s="84"/>
      <c r="Q242" s="84"/>
      <c r="R242" s="143"/>
      <c r="S242" s="85"/>
      <c r="T242" s="84">
        <v>2</v>
      </c>
      <c r="U242" s="143">
        <v>2</v>
      </c>
      <c r="V242" s="86"/>
      <c r="W242" s="86">
        <v>2</v>
      </c>
      <c r="X242" s="88"/>
      <c r="Y242" s="88"/>
      <c r="Z242" s="88"/>
      <c r="AA242" s="88"/>
      <c r="AB242" s="88"/>
      <c r="AC242" s="88"/>
      <c r="AD242" s="88">
        <v>2</v>
      </c>
      <c r="AE242" s="160">
        <v>2</v>
      </c>
      <c r="AF242" s="88"/>
      <c r="AG242" s="160"/>
      <c r="AH242" s="128"/>
      <c r="AI242" s="86"/>
      <c r="AJ242" s="86"/>
      <c r="AK242" s="88"/>
      <c r="AL242" s="88"/>
      <c r="AM242" s="88"/>
      <c r="AN242" s="160"/>
      <c r="AO242" s="88"/>
      <c r="AP242" s="88"/>
      <c r="AQ242" s="88"/>
      <c r="AR242" s="128"/>
      <c r="AS242" s="17"/>
      <c r="AT242" s="17"/>
      <c r="AU242" s="17"/>
      <c r="AV242" s="17"/>
      <c r="AW242" s="17"/>
      <c r="AX242" s="17"/>
      <c r="AY242" s="17"/>
      <c r="AZ242" s="17"/>
      <c r="BA242" s="136"/>
      <c r="BB242" s="136"/>
      <c r="BC242" s="136"/>
      <c r="BD242" s="136"/>
      <c r="BE242" s="356"/>
      <c r="BF242" s="356"/>
      <c r="BG242" s="356"/>
      <c r="BH242" s="356"/>
      <c r="BI242" s="356"/>
      <c r="BJ242" s="356"/>
      <c r="BK242" s="356"/>
      <c r="BL242" s="19"/>
      <c r="BM242" s="12">
        <f t="shared" si="36"/>
        <v>0</v>
      </c>
      <c r="BN242" s="37">
        <f t="shared" si="31"/>
        <v>8</v>
      </c>
      <c r="BO242" s="38">
        <f t="shared" si="28"/>
        <v>0.011111111111111112</v>
      </c>
      <c r="BP242" s="120">
        <f t="shared" si="32"/>
        <v>4</v>
      </c>
      <c r="BQ242" s="121">
        <f t="shared" si="29"/>
        <v>0.005555555555555556</v>
      </c>
      <c r="BR242" s="108">
        <f t="shared" si="33"/>
        <v>0</v>
      </c>
      <c r="BS242" s="82">
        <f t="shared" si="30"/>
        <v>0</v>
      </c>
      <c r="BT242" s="136">
        <f t="shared" si="34"/>
        <v>0</v>
      </c>
      <c r="BU242" s="136">
        <f t="shared" si="35"/>
        <v>0</v>
      </c>
      <c r="BV242" s="109"/>
      <c r="BW242" s="110"/>
    </row>
    <row r="243" spans="1:75" s="1" customFormat="1" ht="14.25" customHeight="1">
      <c r="A243" s="23"/>
      <c r="B243" s="167" t="s">
        <v>0</v>
      </c>
      <c r="C243" s="165">
        <v>6</v>
      </c>
      <c r="D243" s="165"/>
      <c r="E243" s="166"/>
      <c r="F243" s="94"/>
      <c r="G243" s="94"/>
      <c r="H243" s="94"/>
      <c r="I243" s="94"/>
      <c r="J243" s="94"/>
      <c r="K243" s="165"/>
      <c r="L243" s="88"/>
      <c r="M243" s="165"/>
      <c r="N243" s="94"/>
      <c r="O243" s="146"/>
      <c r="P243" s="84"/>
      <c r="Q243" s="84"/>
      <c r="R243" s="143"/>
      <c r="S243" s="85"/>
      <c r="T243" s="84">
        <v>6</v>
      </c>
      <c r="U243" s="143">
        <v>6</v>
      </c>
      <c r="V243" s="86"/>
      <c r="W243" s="86">
        <v>6</v>
      </c>
      <c r="X243" s="88"/>
      <c r="Y243" s="88"/>
      <c r="Z243" s="88"/>
      <c r="AA243" s="88"/>
      <c r="AB243" s="88"/>
      <c r="AC243" s="88"/>
      <c r="AD243" s="88">
        <v>6</v>
      </c>
      <c r="AE243" s="160">
        <v>6</v>
      </c>
      <c r="AF243" s="88"/>
      <c r="AG243" s="160"/>
      <c r="AH243" s="128"/>
      <c r="AI243" s="86"/>
      <c r="AJ243" s="86"/>
      <c r="AK243" s="88"/>
      <c r="AL243" s="88"/>
      <c r="AM243" s="88"/>
      <c r="AN243" s="160"/>
      <c r="AO243" s="88"/>
      <c r="AP243" s="88"/>
      <c r="AQ243" s="88"/>
      <c r="AR243" s="128"/>
      <c r="AS243" s="17"/>
      <c r="AT243" s="17"/>
      <c r="AU243" s="17"/>
      <c r="AV243" s="17"/>
      <c r="AW243" s="17"/>
      <c r="AX243" s="17"/>
      <c r="AY243" s="17"/>
      <c r="AZ243" s="17"/>
      <c r="BA243" s="136"/>
      <c r="BB243" s="136"/>
      <c r="BC243" s="136"/>
      <c r="BD243" s="136"/>
      <c r="BE243" s="356"/>
      <c r="BF243" s="356"/>
      <c r="BG243" s="356"/>
      <c r="BH243" s="356"/>
      <c r="BI243" s="356"/>
      <c r="BJ243" s="356"/>
      <c r="BK243" s="356"/>
      <c r="BL243" s="19"/>
      <c r="BM243" s="12">
        <f t="shared" si="36"/>
        <v>0</v>
      </c>
      <c r="BN243" s="37">
        <f t="shared" si="31"/>
        <v>24</v>
      </c>
      <c r="BO243" s="38">
        <f t="shared" si="28"/>
        <v>0.03333333333333333</v>
      </c>
      <c r="BP243" s="120">
        <f t="shared" si="32"/>
        <v>12</v>
      </c>
      <c r="BQ243" s="121">
        <f t="shared" si="29"/>
        <v>0.016666666666666666</v>
      </c>
      <c r="BR243" s="108">
        <f t="shared" si="33"/>
        <v>0</v>
      </c>
      <c r="BS243" s="82">
        <f t="shared" si="30"/>
        <v>0</v>
      </c>
      <c r="BT243" s="136">
        <f t="shared" si="34"/>
        <v>0</v>
      </c>
      <c r="BU243" s="136">
        <f t="shared" si="35"/>
        <v>0</v>
      </c>
      <c r="BV243" s="109"/>
      <c r="BW243" s="110"/>
    </row>
    <row r="244" s="1" customFormat="1" ht="27" customHeight="1" hidden="1"/>
    <row r="245" s="1" customFormat="1" ht="14.25" customHeight="1" hidden="1"/>
    <row r="246" spans="1:75" s="1" customFormat="1" ht="14.25" customHeight="1">
      <c r="A246" s="23"/>
      <c r="B246" s="168"/>
      <c r="C246" s="165"/>
      <c r="D246" s="165"/>
      <c r="E246" s="166"/>
      <c r="F246" s="94"/>
      <c r="G246" s="94"/>
      <c r="H246" s="94"/>
      <c r="I246" s="94"/>
      <c r="J246" s="94"/>
      <c r="K246" s="165"/>
      <c r="L246" s="36"/>
      <c r="M246" s="165"/>
      <c r="N246" s="94"/>
      <c r="O246" s="146"/>
      <c r="P246" s="84"/>
      <c r="Q246" s="84"/>
      <c r="R246" s="143"/>
      <c r="S246" s="85"/>
      <c r="T246" s="84"/>
      <c r="U246" s="143"/>
      <c r="V246" s="86"/>
      <c r="W246" s="86"/>
      <c r="X246" s="36"/>
      <c r="Y246" s="36"/>
      <c r="Z246" s="36"/>
      <c r="AA246" s="36"/>
      <c r="AB246" s="36"/>
      <c r="AC246" s="36"/>
      <c r="AD246" s="36"/>
      <c r="AE246" s="158"/>
      <c r="AF246" s="88"/>
      <c r="AG246" s="160"/>
      <c r="AH246" s="128"/>
      <c r="AI246" s="86"/>
      <c r="AJ246" s="86"/>
      <c r="AK246" s="88"/>
      <c r="AL246" s="88"/>
      <c r="AM246" s="88"/>
      <c r="AN246" s="160"/>
      <c r="AO246" s="88"/>
      <c r="AP246" s="88"/>
      <c r="AQ246" s="88"/>
      <c r="AR246" s="128"/>
      <c r="AS246" s="17"/>
      <c r="AT246" s="17"/>
      <c r="AU246" s="17"/>
      <c r="AV246" s="17"/>
      <c r="AW246" s="17"/>
      <c r="AX246" s="17"/>
      <c r="AY246" s="17"/>
      <c r="AZ246" s="17"/>
      <c r="BA246" s="136"/>
      <c r="BB246" s="136"/>
      <c r="BC246" s="136"/>
      <c r="BD246" s="136"/>
      <c r="BE246" s="356"/>
      <c r="BF246" s="356"/>
      <c r="BG246" s="356"/>
      <c r="BH246" s="356"/>
      <c r="BI246" s="356"/>
      <c r="BJ246" s="356"/>
      <c r="BK246" s="356"/>
      <c r="BL246" s="19"/>
      <c r="BM246" s="12">
        <f t="shared" si="36"/>
        <v>0</v>
      </c>
      <c r="BN246" s="37">
        <f t="shared" si="31"/>
        <v>0</v>
      </c>
      <c r="BO246" s="38">
        <f t="shared" si="28"/>
        <v>0</v>
      </c>
      <c r="BP246" s="120">
        <f t="shared" si="32"/>
        <v>0</v>
      </c>
      <c r="BQ246" s="121">
        <f t="shared" si="29"/>
        <v>0</v>
      </c>
      <c r="BR246" s="108">
        <f t="shared" si="33"/>
        <v>0</v>
      </c>
      <c r="BS246" s="82">
        <f t="shared" si="30"/>
        <v>0</v>
      </c>
      <c r="BT246" s="136">
        <f t="shared" si="34"/>
        <v>0</v>
      </c>
      <c r="BU246" s="136">
        <f t="shared" si="35"/>
        <v>0</v>
      </c>
      <c r="BV246" s="109"/>
      <c r="BW246" s="110"/>
    </row>
    <row r="247" spans="1:75" s="1" customFormat="1" ht="14.25" customHeight="1">
      <c r="A247" s="23"/>
      <c r="B247" s="168"/>
      <c r="C247" s="165"/>
      <c r="D247" s="165"/>
      <c r="E247" s="166"/>
      <c r="F247" s="94"/>
      <c r="G247" s="94"/>
      <c r="H247" s="94"/>
      <c r="I247" s="94"/>
      <c r="J247" s="94"/>
      <c r="K247" s="165"/>
      <c r="L247" s="36"/>
      <c r="M247" s="165"/>
      <c r="N247" s="94"/>
      <c r="O247" s="146"/>
      <c r="P247" s="84"/>
      <c r="Q247" s="84"/>
      <c r="R247" s="143"/>
      <c r="S247" s="85"/>
      <c r="T247" s="84"/>
      <c r="U247" s="143"/>
      <c r="V247" s="86"/>
      <c r="W247" s="86"/>
      <c r="X247" s="36"/>
      <c r="Y247" s="36"/>
      <c r="Z247" s="36"/>
      <c r="AA247" s="36"/>
      <c r="AB247" s="36"/>
      <c r="AC247" s="36"/>
      <c r="AD247" s="36"/>
      <c r="AE247" s="158"/>
      <c r="AF247" s="88"/>
      <c r="AG247" s="160"/>
      <c r="AH247" s="128"/>
      <c r="AI247" s="86"/>
      <c r="AJ247" s="86"/>
      <c r="AK247" s="88"/>
      <c r="AL247" s="88"/>
      <c r="AM247" s="88"/>
      <c r="AN247" s="160"/>
      <c r="AO247" s="88"/>
      <c r="AP247" s="88"/>
      <c r="AQ247" s="88"/>
      <c r="AR247" s="128"/>
      <c r="AS247" s="17"/>
      <c r="AT247" s="17"/>
      <c r="AU247" s="17"/>
      <c r="AV247" s="17"/>
      <c r="AW247" s="17"/>
      <c r="AX247" s="17"/>
      <c r="AY247" s="17"/>
      <c r="AZ247" s="17"/>
      <c r="BA247" s="136"/>
      <c r="BB247" s="136"/>
      <c r="BC247" s="136"/>
      <c r="BD247" s="136"/>
      <c r="BE247" s="356"/>
      <c r="BF247" s="356"/>
      <c r="BG247" s="356"/>
      <c r="BH247" s="356"/>
      <c r="BI247" s="356"/>
      <c r="BJ247" s="356"/>
      <c r="BK247" s="356"/>
      <c r="BL247" s="19"/>
      <c r="BM247" s="12">
        <f t="shared" si="36"/>
        <v>0</v>
      </c>
      <c r="BN247" s="37">
        <f t="shared" si="31"/>
        <v>0</v>
      </c>
      <c r="BO247" s="38">
        <f t="shared" si="28"/>
        <v>0</v>
      </c>
      <c r="BP247" s="120">
        <f t="shared" si="32"/>
        <v>0</v>
      </c>
      <c r="BQ247" s="121">
        <f t="shared" si="29"/>
        <v>0</v>
      </c>
      <c r="BR247" s="108">
        <f t="shared" si="33"/>
        <v>0</v>
      </c>
      <c r="BS247" s="82">
        <f t="shared" si="30"/>
        <v>0</v>
      </c>
      <c r="BT247" s="136">
        <f t="shared" si="34"/>
        <v>0</v>
      </c>
      <c r="BU247" s="136">
        <f t="shared" si="35"/>
        <v>0</v>
      </c>
      <c r="BV247" s="109"/>
      <c r="BW247" s="110"/>
    </row>
    <row r="248" spans="1:75" s="1" customFormat="1" ht="14.25" customHeight="1">
      <c r="A248" s="23" t="s">
        <v>107</v>
      </c>
      <c r="B248" s="168"/>
      <c r="C248" s="165"/>
      <c r="D248" s="165"/>
      <c r="E248" s="166"/>
      <c r="F248" s="94"/>
      <c r="G248" s="94"/>
      <c r="H248" s="94"/>
      <c r="I248" s="94"/>
      <c r="J248" s="94"/>
      <c r="K248" s="165"/>
      <c r="L248" s="36"/>
      <c r="M248" s="165"/>
      <c r="N248" s="94"/>
      <c r="O248" s="146"/>
      <c r="P248" s="84"/>
      <c r="Q248" s="84"/>
      <c r="R248" s="143"/>
      <c r="S248" s="85"/>
      <c r="T248" s="84"/>
      <c r="U248" s="143"/>
      <c r="V248" s="86"/>
      <c r="W248" s="86"/>
      <c r="X248" s="36"/>
      <c r="Y248" s="36"/>
      <c r="Z248" s="36"/>
      <c r="AA248" s="36"/>
      <c r="AB248" s="36"/>
      <c r="AC248" s="36"/>
      <c r="AD248" s="36"/>
      <c r="AE248" s="158"/>
      <c r="AF248" s="88"/>
      <c r="AG248" s="160"/>
      <c r="AH248" s="128"/>
      <c r="AI248" s="86"/>
      <c r="AJ248" s="86"/>
      <c r="AK248" s="88"/>
      <c r="AL248" s="88"/>
      <c r="AM248" s="88"/>
      <c r="AN248" s="160"/>
      <c r="AO248" s="88"/>
      <c r="AP248" s="88"/>
      <c r="AQ248" s="88"/>
      <c r="AR248" s="128"/>
      <c r="AS248" s="17"/>
      <c r="AT248" s="17"/>
      <c r="AU248" s="17"/>
      <c r="AV248" s="17"/>
      <c r="AW248" s="17"/>
      <c r="AX248" s="17"/>
      <c r="AY248" s="17"/>
      <c r="AZ248" s="17"/>
      <c r="BA248" s="136"/>
      <c r="BB248" s="136"/>
      <c r="BC248" s="136"/>
      <c r="BD248" s="136"/>
      <c r="BE248" s="356"/>
      <c r="BF248" s="356"/>
      <c r="BG248" s="356"/>
      <c r="BH248" s="356"/>
      <c r="BI248" s="356"/>
      <c r="BJ248" s="356"/>
      <c r="BK248" s="356"/>
      <c r="BL248" s="19">
        <f>BR248+BT248</f>
        <v>384</v>
      </c>
      <c r="BM248" s="12">
        <f t="shared" si="36"/>
        <v>0.5333333333333333</v>
      </c>
      <c r="BN248" s="37">
        <f t="shared" si="31"/>
        <v>0</v>
      </c>
      <c r="BO248" s="38">
        <f t="shared" si="28"/>
        <v>0</v>
      </c>
      <c r="BP248" s="120">
        <f t="shared" si="32"/>
        <v>0</v>
      </c>
      <c r="BQ248" s="121">
        <f t="shared" si="29"/>
        <v>0</v>
      </c>
      <c r="BR248" s="108">
        <f>BR250+BR251+BR252+BR254</f>
        <v>300</v>
      </c>
      <c r="BS248" s="82">
        <f t="shared" si="30"/>
        <v>0.4166666666666667</v>
      </c>
      <c r="BT248" s="136">
        <f>BT250+BT251+BT252+BT254</f>
        <v>84</v>
      </c>
      <c r="BU248" s="136">
        <f t="shared" si="35"/>
        <v>0.11666666666666667</v>
      </c>
      <c r="BV248" s="109"/>
      <c r="BW248" s="110"/>
    </row>
    <row r="249" s="1" customFormat="1" ht="28.5" customHeight="1" hidden="1"/>
    <row r="250" spans="1:75" s="1" customFormat="1" ht="26.25" customHeight="1">
      <c r="A250" s="23"/>
      <c r="B250" s="170" t="s">
        <v>354</v>
      </c>
      <c r="C250" s="165"/>
      <c r="D250" s="165"/>
      <c r="E250" s="166"/>
      <c r="F250" s="94"/>
      <c r="G250" s="94"/>
      <c r="H250" s="94"/>
      <c r="I250" s="94"/>
      <c r="J250" s="94"/>
      <c r="K250" s="165"/>
      <c r="L250" s="36"/>
      <c r="M250" s="165"/>
      <c r="N250" s="94"/>
      <c r="O250" s="146"/>
      <c r="P250" s="84"/>
      <c r="Q250" s="84"/>
      <c r="R250" s="143"/>
      <c r="S250" s="85"/>
      <c r="T250" s="84"/>
      <c r="U250" s="143"/>
      <c r="V250" s="86"/>
      <c r="W250" s="86"/>
      <c r="X250" s="36"/>
      <c r="Y250" s="36"/>
      <c r="Z250" s="36"/>
      <c r="AA250" s="36"/>
      <c r="AB250" s="36"/>
      <c r="AC250" s="36"/>
      <c r="AD250" s="36"/>
      <c r="AE250" s="158"/>
      <c r="AF250" s="88"/>
      <c r="AG250" s="160"/>
      <c r="AH250" s="128"/>
      <c r="AI250" s="86"/>
      <c r="AJ250" s="86"/>
      <c r="AK250" s="88"/>
      <c r="AL250" s="88"/>
      <c r="AM250" s="88"/>
      <c r="AN250" s="160"/>
      <c r="AO250" s="88"/>
      <c r="AP250" s="88"/>
      <c r="AQ250" s="88"/>
      <c r="AR250" s="128"/>
      <c r="AS250" s="17"/>
      <c r="AT250" s="17"/>
      <c r="AU250" s="17"/>
      <c r="AV250" s="17">
        <v>32</v>
      </c>
      <c r="AW250" s="17"/>
      <c r="AX250" s="17"/>
      <c r="AY250" s="17">
        <v>32</v>
      </c>
      <c r="AZ250" s="17">
        <v>32</v>
      </c>
      <c r="BA250" s="136"/>
      <c r="BB250" s="136"/>
      <c r="BC250" s="136"/>
      <c r="BD250" s="136"/>
      <c r="BE250" s="356"/>
      <c r="BF250" s="356"/>
      <c r="BG250" s="356"/>
      <c r="BH250" s="356"/>
      <c r="BI250" s="356"/>
      <c r="BJ250" s="356"/>
      <c r="BK250" s="356"/>
      <c r="BL250" s="19"/>
      <c r="BM250" s="12">
        <f t="shared" si="36"/>
        <v>0</v>
      </c>
      <c r="BN250" s="37">
        <f t="shared" si="31"/>
        <v>0</v>
      </c>
      <c r="BO250" s="38">
        <f t="shared" si="28"/>
        <v>0</v>
      </c>
      <c r="BP250" s="120">
        <f t="shared" si="32"/>
        <v>0</v>
      </c>
      <c r="BQ250" s="121">
        <f t="shared" si="29"/>
        <v>0</v>
      </c>
      <c r="BR250" s="108">
        <f t="shared" si="33"/>
        <v>96</v>
      </c>
      <c r="BS250" s="82">
        <f t="shared" si="30"/>
        <v>0.13333333333333333</v>
      </c>
      <c r="BT250" s="136">
        <f t="shared" si="34"/>
        <v>0</v>
      </c>
      <c r="BU250" s="136">
        <f t="shared" si="35"/>
        <v>0</v>
      </c>
      <c r="BV250" s="109"/>
      <c r="BW250" s="110"/>
    </row>
    <row r="251" spans="1:75" s="1" customFormat="1" ht="26.25" customHeight="1">
      <c r="A251" s="23"/>
      <c r="B251" s="170" t="s">
        <v>361</v>
      </c>
      <c r="C251" s="165"/>
      <c r="D251" s="165"/>
      <c r="E251" s="166"/>
      <c r="F251" s="94"/>
      <c r="G251" s="94"/>
      <c r="H251" s="94"/>
      <c r="I251" s="94"/>
      <c r="J251" s="94"/>
      <c r="K251" s="165"/>
      <c r="L251" s="36"/>
      <c r="M251" s="165"/>
      <c r="N251" s="94"/>
      <c r="O251" s="146"/>
      <c r="P251" s="84"/>
      <c r="Q251" s="84"/>
      <c r="R251" s="143"/>
      <c r="S251" s="85"/>
      <c r="T251" s="84"/>
      <c r="U251" s="143"/>
      <c r="V251" s="86"/>
      <c r="W251" s="86"/>
      <c r="X251" s="36"/>
      <c r="Y251" s="36"/>
      <c r="Z251" s="36"/>
      <c r="AA251" s="36"/>
      <c r="AB251" s="36"/>
      <c r="AC251" s="36"/>
      <c r="AD251" s="36"/>
      <c r="AE251" s="158"/>
      <c r="AF251" s="88"/>
      <c r="AG251" s="160"/>
      <c r="AH251" s="128"/>
      <c r="AI251" s="86"/>
      <c r="AJ251" s="86"/>
      <c r="AK251" s="88"/>
      <c r="AL251" s="88"/>
      <c r="AM251" s="88"/>
      <c r="AN251" s="160"/>
      <c r="AO251" s="88"/>
      <c r="AP251" s="88"/>
      <c r="AQ251" s="88"/>
      <c r="AR251" s="128"/>
      <c r="AS251" s="17"/>
      <c r="AT251" s="17"/>
      <c r="AU251" s="17">
        <v>50</v>
      </c>
      <c r="AV251" s="17"/>
      <c r="AW251" s="17"/>
      <c r="AX251" s="17"/>
      <c r="AY251" s="17"/>
      <c r="AZ251" s="17"/>
      <c r="BA251" s="136"/>
      <c r="BB251" s="136"/>
      <c r="BC251" s="136"/>
      <c r="BD251" s="136"/>
      <c r="BE251" s="356"/>
      <c r="BF251" s="356"/>
      <c r="BG251" s="356"/>
      <c r="BH251" s="356"/>
      <c r="BI251" s="356"/>
      <c r="BJ251" s="356"/>
      <c r="BK251" s="356"/>
      <c r="BL251" s="19"/>
      <c r="BM251" s="12">
        <f t="shared" si="36"/>
        <v>0</v>
      </c>
      <c r="BN251" s="37">
        <f t="shared" si="31"/>
        <v>0</v>
      </c>
      <c r="BO251" s="38">
        <f t="shared" si="28"/>
        <v>0</v>
      </c>
      <c r="BP251" s="120">
        <f t="shared" si="32"/>
        <v>0</v>
      </c>
      <c r="BQ251" s="121">
        <f t="shared" si="29"/>
        <v>0</v>
      </c>
      <c r="BR251" s="108">
        <f t="shared" si="33"/>
        <v>50</v>
      </c>
      <c r="BS251" s="82">
        <f t="shared" si="30"/>
        <v>0.06944444444444445</v>
      </c>
      <c r="BT251" s="136">
        <f t="shared" si="34"/>
        <v>0</v>
      </c>
      <c r="BU251" s="136">
        <f t="shared" si="35"/>
        <v>0</v>
      </c>
      <c r="BV251" s="109"/>
      <c r="BW251" s="110"/>
    </row>
    <row r="252" spans="1:75" s="1" customFormat="1" ht="39" customHeight="1">
      <c r="A252" s="23"/>
      <c r="B252" s="314" t="s">
        <v>360</v>
      </c>
      <c r="C252" s="165"/>
      <c r="D252" s="165"/>
      <c r="E252" s="166"/>
      <c r="F252" s="165"/>
      <c r="G252" s="165"/>
      <c r="H252" s="165"/>
      <c r="I252" s="165"/>
      <c r="J252" s="165"/>
      <c r="K252" s="165"/>
      <c r="L252" s="88"/>
      <c r="M252" s="165"/>
      <c r="N252" s="165"/>
      <c r="O252" s="166"/>
      <c r="P252" s="83"/>
      <c r="Q252" s="83"/>
      <c r="R252" s="159"/>
      <c r="S252" s="83"/>
      <c r="T252" s="83"/>
      <c r="U252" s="159"/>
      <c r="V252" s="88"/>
      <c r="W252" s="88"/>
      <c r="X252" s="88"/>
      <c r="Y252" s="88"/>
      <c r="Z252" s="88"/>
      <c r="AA252" s="88"/>
      <c r="AB252" s="88"/>
      <c r="AC252" s="88"/>
      <c r="AD252" s="88"/>
      <c r="AE252" s="160"/>
      <c r="AF252" s="88"/>
      <c r="AG252" s="160"/>
      <c r="AH252" s="88"/>
      <c r="AI252" s="88"/>
      <c r="AJ252" s="86"/>
      <c r="AK252" s="88"/>
      <c r="AL252" s="88"/>
      <c r="AM252" s="88"/>
      <c r="AN252" s="160"/>
      <c r="AO252" s="88"/>
      <c r="AP252" s="88"/>
      <c r="AQ252" s="88"/>
      <c r="AR252" s="128"/>
      <c r="AS252" s="17"/>
      <c r="AT252" s="17"/>
      <c r="AU252" s="17">
        <v>154</v>
      </c>
      <c r="AV252" s="17"/>
      <c r="AW252" s="17"/>
      <c r="AX252" s="17"/>
      <c r="AY252" s="17"/>
      <c r="AZ252" s="17"/>
      <c r="BA252" s="136"/>
      <c r="BB252" s="136"/>
      <c r="BC252" s="136"/>
      <c r="BD252" s="136"/>
      <c r="BE252" s="356"/>
      <c r="BF252" s="356"/>
      <c r="BG252" s="356"/>
      <c r="BH252" s="356"/>
      <c r="BI252" s="356"/>
      <c r="BJ252" s="356"/>
      <c r="BK252" s="356"/>
      <c r="BL252" s="19"/>
      <c r="BM252" s="12">
        <f>BL252/720</f>
        <v>0</v>
      </c>
      <c r="BN252" s="37">
        <f>C252+D252+F252+G252+H252+I252+J252+K252+L252+M252+N252+P252+Q252+S252+T252+V252+W252+X252+Y252+Z252+AA252+AB252+AC252+AD252+AF252+AH252+AI252+AJ252+AK252+AL252+AM252+AO252+AP252+AQ252+AR252+BE252+BH252</f>
        <v>0</v>
      </c>
      <c r="BO252" s="38">
        <f>BN252/720</f>
        <v>0</v>
      </c>
      <c r="BP252" s="120">
        <f>E252+O252+R252+U252+AE252+AG252+AN252+BF252+BG252+BI252+BJ252+BK252</f>
        <v>0</v>
      </c>
      <c r="BQ252" s="121">
        <f>BP252/720</f>
        <v>0</v>
      </c>
      <c r="BR252" s="108">
        <f>AS252+AT252+AU252+AV252+AW252+AX252+AY252+AZ252</f>
        <v>154</v>
      </c>
      <c r="BS252" s="82">
        <f>BR252/720</f>
        <v>0.21388888888888888</v>
      </c>
      <c r="BT252" s="136">
        <f>BA252+BC252+BB252+BD252</f>
        <v>0</v>
      </c>
      <c r="BU252" s="136">
        <f>BT252/720</f>
        <v>0</v>
      </c>
      <c r="BV252" s="109"/>
      <c r="BW252" s="110"/>
    </row>
    <row r="253" spans="1:75" s="1" customFormat="1" ht="26.25" customHeight="1" hidden="1">
      <c r="A253" s="23"/>
      <c r="B253" s="170"/>
      <c r="C253" s="165"/>
      <c r="D253" s="165"/>
      <c r="E253" s="166"/>
      <c r="F253" s="94"/>
      <c r="G253" s="94"/>
      <c r="H253" s="94"/>
      <c r="I253" s="94"/>
      <c r="J253" s="94"/>
      <c r="K253" s="165"/>
      <c r="L253" s="36"/>
      <c r="M253" s="165"/>
      <c r="N253" s="94"/>
      <c r="O253" s="146"/>
      <c r="P253" s="84"/>
      <c r="Q253" s="84"/>
      <c r="R253" s="143"/>
      <c r="S253" s="85"/>
      <c r="T253" s="84"/>
      <c r="U253" s="143"/>
      <c r="V253" s="86"/>
      <c r="W253" s="86"/>
      <c r="X253" s="36"/>
      <c r="Y253" s="36"/>
      <c r="Z253" s="36"/>
      <c r="AA253" s="36"/>
      <c r="AB253" s="36"/>
      <c r="AC253" s="36"/>
      <c r="AD253" s="36"/>
      <c r="AE253" s="158"/>
      <c r="AF253" s="88"/>
      <c r="AG253" s="160"/>
      <c r="AH253" s="128"/>
      <c r="AI253" s="86"/>
      <c r="AJ253" s="86"/>
      <c r="AK253" s="88"/>
      <c r="AL253" s="88"/>
      <c r="AM253" s="88"/>
      <c r="AN253" s="160"/>
      <c r="AO253" s="88"/>
      <c r="AP253" s="88"/>
      <c r="AQ253" s="88"/>
      <c r="AR253" s="128"/>
      <c r="AS253" s="17"/>
      <c r="AT253" s="17"/>
      <c r="AU253" s="17"/>
      <c r="AV253" s="17"/>
      <c r="AW253" s="17"/>
      <c r="AX253" s="17"/>
      <c r="AY253" s="17"/>
      <c r="AZ253" s="17"/>
      <c r="BA253" s="136"/>
      <c r="BB253" s="136"/>
      <c r="BC253" s="136"/>
      <c r="BD253" s="136"/>
      <c r="BE253" s="356"/>
      <c r="BF253" s="356"/>
      <c r="BG253" s="356"/>
      <c r="BH253" s="356"/>
      <c r="BI253" s="356"/>
      <c r="BJ253" s="356"/>
      <c r="BK253" s="356"/>
      <c r="BL253" s="19"/>
      <c r="BM253" s="12"/>
      <c r="BN253" s="37"/>
      <c r="BO253" s="38"/>
      <c r="BP253" s="120"/>
      <c r="BQ253" s="121"/>
      <c r="BR253" s="108"/>
      <c r="BS253" s="82"/>
      <c r="BT253" s="136"/>
      <c r="BU253" s="136"/>
      <c r="BV253" s="109"/>
      <c r="BW253" s="110"/>
    </row>
    <row r="254" spans="1:75" s="1" customFormat="1" ht="26.25" customHeight="1">
      <c r="A254" s="23"/>
      <c r="B254" s="172" t="s">
        <v>226</v>
      </c>
      <c r="C254" s="165"/>
      <c r="D254" s="165"/>
      <c r="E254" s="166"/>
      <c r="F254" s="165"/>
      <c r="G254" s="165"/>
      <c r="H254" s="165"/>
      <c r="I254" s="165"/>
      <c r="J254" s="165"/>
      <c r="K254" s="165"/>
      <c r="L254" s="185"/>
      <c r="M254" s="165"/>
      <c r="N254" s="165"/>
      <c r="O254" s="166"/>
      <c r="P254" s="165"/>
      <c r="Q254" s="165"/>
      <c r="R254" s="166"/>
      <c r="S254" s="193"/>
      <c r="T254" s="165"/>
      <c r="U254" s="166"/>
      <c r="V254" s="185"/>
      <c r="W254" s="185"/>
      <c r="X254" s="185"/>
      <c r="Y254" s="185"/>
      <c r="Z254" s="245"/>
      <c r="AA254" s="185"/>
      <c r="AB254" s="185"/>
      <c r="AC254" s="185"/>
      <c r="AD254" s="185"/>
      <c r="AE254" s="246"/>
      <c r="AF254" s="185"/>
      <c r="AG254" s="247"/>
      <c r="AH254" s="183"/>
      <c r="AI254" s="183"/>
      <c r="AJ254" s="183"/>
      <c r="AK254" s="183"/>
      <c r="AL254" s="245"/>
      <c r="AM254" s="185"/>
      <c r="AN254" s="247"/>
      <c r="AO254" s="265"/>
      <c r="AP254" s="183"/>
      <c r="AQ254" s="183"/>
      <c r="AR254" s="183"/>
      <c r="AS254" s="295"/>
      <c r="AT254" s="295"/>
      <c r="AU254" s="302"/>
      <c r="AV254" s="249"/>
      <c r="AW254" s="249"/>
      <c r="AX254" s="249"/>
      <c r="AY254" s="249"/>
      <c r="AZ254" s="249"/>
      <c r="BA254" s="250"/>
      <c r="BB254" s="250"/>
      <c r="BC254" s="301">
        <v>42</v>
      </c>
      <c r="BD254" s="301">
        <v>42</v>
      </c>
      <c r="BE254" s="357"/>
      <c r="BF254" s="357"/>
      <c r="BG254" s="357"/>
      <c r="BH254" s="357"/>
      <c r="BI254" s="357"/>
      <c r="BJ254" s="357"/>
      <c r="BK254" s="357"/>
      <c r="BL254" s="20"/>
      <c r="BM254" s="12">
        <f>BL254/720</f>
        <v>0</v>
      </c>
      <c r="BN254" s="37">
        <f>C254+D254+F254+G254+H254+I254+J254+K254+L254+M254+N254+P254+Q254+S254+T254+V254+W254+X254+Y254+Z254+AA254+AB254+AC254+AD254+AF254+AH254+AI254+AJ254+AK254+AL254+AM254+AO254+AP254+AQ254+AR254+BE254+BH254</f>
        <v>0</v>
      </c>
      <c r="BO254" s="38">
        <f>BN254/720</f>
        <v>0</v>
      </c>
      <c r="BP254" s="120">
        <f>E254+O254+R254+U254+AE254+AG254+AN254+BF254+BG254+BI254+BJ254+BK254</f>
        <v>0</v>
      </c>
      <c r="BQ254" s="121">
        <f>BP254/720</f>
        <v>0</v>
      </c>
      <c r="BR254" s="108">
        <f>AS254+AT254+AU254+AV254+AW254+AX254+AY254+AZ254</f>
        <v>0</v>
      </c>
      <c r="BS254" s="82">
        <f>BR254/720</f>
        <v>0</v>
      </c>
      <c r="BT254" s="136">
        <f>BA254+BC254+BB254+BD254</f>
        <v>84</v>
      </c>
      <c r="BU254" s="136">
        <f>BT254/720</f>
        <v>0.11666666666666667</v>
      </c>
      <c r="BV254" s="109"/>
      <c r="BW254" s="115"/>
    </row>
    <row r="255" s="1" customFormat="1" ht="27" customHeight="1" hidden="1"/>
    <row r="256" spans="1:75" s="1" customFormat="1" ht="27" customHeight="1">
      <c r="A256" s="23" t="s">
        <v>108</v>
      </c>
      <c r="B256" s="170"/>
      <c r="C256" s="165"/>
      <c r="D256" s="165"/>
      <c r="E256" s="166"/>
      <c r="F256" s="94"/>
      <c r="G256" s="94"/>
      <c r="H256" s="94"/>
      <c r="I256" s="94"/>
      <c r="J256" s="94"/>
      <c r="K256" s="165"/>
      <c r="L256" s="36"/>
      <c r="M256" s="165"/>
      <c r="N256" s="94"/>
      <c r="O256" s="146"/>
      <c r="P256" s="84"/>
      <c r="Q256" s="84"/>
      <c r="R256" s="143"/>
      <c r="S256" s="85"/>
      <c r="T256" s="84"/>
      <c r="U256" s="143"/>
      <c r="V256" s="86"/>
      <c r="W256" s="86"/>
      <c r="X256" s="36"/>
      <c r="Y256" s="36"/>
      <c r="Z256" s="36"/>
      <c r="AA256" s="36"/>
      <c r="AB256" s="36"/>
      <c r="AC256" s="36"/>
      <c r="AD256" s="36"/>
      <c r="AE256" s="158"/>
      <c r="AF256" s="88"/>
      <c r="AG256" s="160"/>
      <c r="AH256" s="128"/>
      <c r="AI256" s="86"/>
      <c r="AJ256" s="86"/>
      <c r="AK256" s="88"/>
      <c r="AL256" s="88"/>
      <c r="AM256" s="88"/>
      <c r="AN256" s="160"/>
      <c r="AO256" s="88"/>
      <c r="AP256" s="88"/>
      <c r="AQ256" s="88"/>
      <c r="AR256" s="128"/>
      <c r="AS256" s="17"/>
      <c r="AT256" s="17"/>
      <c r="AU256" s="17"/>
      <c r="AV256" s="17"/>
      <c r="AW256" s="17"/>
      <c r="AX256" s="17"/>
      <c r="AY256" s="17"/>
      <c r="AZ256" s="17"/>
      <c r="BA256" s="136"/>
      <c r="BB256" s="136"/>
      <c r="BC256" s="136"/>
      <c r="BD256" s="136"/>
      <c r="BE256" s="356"/>
      <c r="BF256" s="356"/>
      <c r="BG256" s="356"/>
      <c r="BH256" s="356"/>
      <c r="BI256" s="356"/>
      <c r="BJ256" s="356"/>
      <c r="BK256" s="356"/>
      <c r="BL256" s="19">
        <f>BN256+BP256</f>
        <v>1196</v>
      </c>
      <c r="BM256" s="12"/>
      <c r="BN256" s="37">
        <f>SUM(BN257:BN262)</f>
        <v>804</v>
      </c>
      <c r="BO256" s="38">
        <f t="shared" si="28"/>
        <v>1.1166666666666667</v>
      </c>
      <c r="BP256" s="120">
        <f>SUM(BP257:BP262)</f>
        <v>392</v>
      </c>
      <c r="BQ256" s="121">
        <f t="shared" si="29"/>
        <v>0.5444444444444444</v>
      </c>
      <c r="BR256" s="108"/>
      <c r="BS256" s="82"/>
      <c r="BT256" s="136"/>
      <c r="BU256" s="136"/>
      <c r="BV256" s="109"/>
      <c r="BW256" s="549"/>
    </row>
    <row r="257" spans="1:75" s="1" customFormat="1" ht="14.25" customHeight="1">
      <c r="A257" s="456"/>
      <c r="B257" s="170" t="s">
        <v>192</v>
      </c>
      <c r="C257" s="165">
        <v>86</v>
      </c>
      <c r="D257" s="165"/>
      <c r="E257" s="166"/>
      <c r="F257" s="84"/>
      <c r="G257" s="84">
        <v>78</v>
      </c>
      <c r="H257" s="84"/>
      <c r="I257" s="84"/>
      <c r="J257" s="84"/>
      <c r="K257" s="83"/>
      <c r="L257" s="36"/>
      <c r="M257" s="83"/>
      <c r="N257" s="84">
        <v>78</v>
      </c>
      <c r="O257" s="143">
        <v>78</v>
      </c>
      <c r="P257" s="84"/>
      <c r="Q257" s="84"/>
      <c r="R257" s="143"/>
      <c r="S257" s="85"/>
      <c r="T257" s="84"/>
      <c r="U257" s="143"/>
      <c r="V257" s="86"/>
      <c r="W257" s="86"/>
      <c r="X257" s="36"/>
      <c r="Y257" s="36"/>
      <c r="Z257" s="36"/>
      <c r="AA257" s="36"/>
      <c r="AB257" s="36"/>
      <c r="AC257" s="36"/>
      <c r="AD257" s="36"/>
      <c r="AE257" s="158"/>
      <c r="AF257" s="88"/>
      <c r="AG257" s="160"/>
      <c r="AH257" s="128"/>
      <c r="AI257" s="86"/>
      <c r="AJ257" s="86"/>
      <c r="AK257" s="88"/>
      <c r="AL257" s="88"/>
      <c r="AM257" s="88"/>
      <c r="AN257" s="160"/>
      <c r="AO257" s="88"/>
      <c r="AP257" s="88"/>
      <c r="AQ257" s="88"/>
      <c r="AR257" s="128"/>
      <c r="AS257" s="17"/>
      <c r="AT257" s="17"/>
      <c r="AU257" s="17"/>
      <c r="AV257" s="17"/>
      <c r="AW257" s="17"/>
      <c r="AX257" s="17"/>
      <c r="AY257" s="17"/>
      <c r="AZ257" s="17"/>
      <c r="BA257" s="136"/>
      <c r="BB257" s="136"/>
      <c r="BC257" s="136"/>
      <c r="BD257" s="136"/>
      <c r="BE257" s="356"/>
      <c r="BF257" s="356"/>
      <c r="BG257" s="356"/>
      <c r="BH257" s="356"/>
      <c r="BI257" s="356"/>
      <c r="BJ257" s="356"/>
      <c r="BK257" s="356"/>
      <c r="BL257" s="19"/>
      <c r="BM257" s="12">
        <f t="shared" si="36"/>
        <v>0</v>
      </c>
      <c r="BN257" s="37">
        <f aca="true" t="shared" si="37" ref="BN257:BN262">AR257+AQ257+AP257+AO257+AM257+AL257+AK257+AJ257+AI257+AF257+AD257+AC257+AB257+AA257+Z257+Y257+X257+W257+V257+T257+S257+Q257+P257+N257+M257+L257+K257+J257+I257+H257+G257+F257+D257+C257</f>
        <v>242</v>
      </c>
      <c r="BO257" s="38">
        <f t="shared" si="28"/>
        <v>0.33611111111111114</v>
      </c>
      <c r="BP257" s="120">
        <f>AN257+AG257+AE257+U257+R257+E257</f>
        <v>0</v>
      </c>
      <c r="BQ257" s="121">
        <f t="shared" si="29"/>
        <v>0</v>
      </c>
      <c r="BR257" s="108">
        <f t="shared" si="33"/>
        <v>0</v>
      </c>
      <c r="BS257" s="82">
        <f t="shared" si="30"/>
        <v>0</v>
      </c>
      <c r="BT257" s="136">
        <f t="shared" si="34"/>
        <v>0</v>
      </c>
      <c r="BU257" s="136">
        <f t="shared" si="35"/>
        <v>0</v>
      </c>
      <c r="BV257" s="109"/>
      <c r="BW257" s="110"/>
    </row>
    <row r="258" spans="1:75" s="1" customFormat="1" ht="14.25" customHeight="1">
      <c r="A258" s="23"/>
      <c r="B258" s="168" t="s">
        <v>1</v>
      </c>
      <c r="C258" s="165"/>
      <c r="D258" s="165"/>
      <c r="E258" s="166"/>
      <c r="F258" s="84"/>
      <c r="G258" s="84">
        <v>2</v>
      </c>
      <c r="H258" s="84"/>
      <c r="I258" s="84"/>
      <c r="J258" s="84"/>
      <c r="K258" s="83"/>
      <c r="L258" s="36"/>
      <c r="M258" s="83"/>
      <c r="N258" s="84">
        <v>2</v>
      </c>
      <c r="O258" s="143">
        <v>2</v>
      </c>
      <c r="P258" s="84"/>
      <c r="Q258" s="84"/>
      <c r="R258" s="143"/>
      <c r="S258" s="325"/>
      <c r="T258" s="84"/>
      <c r="U258" s="143"/>
      <c r="V258" s="86"/>
      <c r="W258" s="86"/>
      <c r="X258" s="36"/>
      <c r="Y258" s="36"/>
      <c r="Z258" s="174"/>
      <c r="AA258" s="36"/>
      <c r="AB258" s="36"/>
      <c r="AC258" s="36"/>
      <c r="AD258" s="36"/>
      <c r="AE258" s="158"/>
      <c r="AF258" s="88"/>
      <c r="AG258" s="160"/>
      <c r="AH258" s="128"/>
      <c r="AI258" s="86"/>
      <c r="AJ258" s="86"/>
      <c r="AK258" s="88"/>
      <c r="AL258" s="88"/>
      <c r="AM258" s="88"/>
      <c r="AN258" s="160"/>
      <c r="AO258" s="88"/>
      <c r="AP258" s="88"/>
      <c r="AQ258" s="88"/>
      <c r="AR258" s="128"/>
      <c r="AS258" s="17"/>
      <c r="AT258" s="17"/>
      <c r="AU258" s="155"/>
      <c r="AV258" s="17"/>
      <c r="AW258" s="17"/>
      <c r="AX258" s="17"/>
      <c r="AY258" s="17"/>
      <c r="AZ258" s="17"/>
      <c r="BA258" s="136"/>
      <c r="BB258" s="136"/>
      <c r="BC258" s="136"/>
      <c r="BD258" s="136"/>
      <c r="BE258" s="356"/>
      <c r="BF258" s="356"/>
      <c r="BG258" s="356"/>
      <c r="BH258" s="356"/>
      <c r="BI258" s="356"/>
      <c r="BJ258" s="356"/>
      <c r="BK258" s="356"/>
      <c r="BL258" s="19"/>
      <c r="BM258" s="12">
        <f t="shared" si="36"/>
        <v>0</v>
      </c>
      <c r="BN258" s="37">
        <f t="shared" si="37"/>
        <v>4</v>
      </c>
      <c r="BO258" s="38">
        <f t="shared" si="28"/>
        <v>0.005555555555555556</v>
      </c>
      <c r="BP258" s="120">
        <f>E346+O258+R258+U258+AE258+AG258+AN258+BF258+BG258+BI258+BJ258+BK258</f>
        <v>4</v>
      </c>
      <c r="BQ258" s="121">
        <f t="shared" si="29"/>
        <v>0.005555555555555556</v>
      </c>
      <c r="BR258" s="108">
        <f t="shared" si="33"/>
        <v>0</v>
      </c>
      <c r="BS258" s="82">
        <f t="shared" si="30"/>
        <v>0</v>
      </c>
      <c r="BT258" s="136">
        <f t="shared" si="34"/>
        <v>0</v>
      </c>
      <c r="BU258" s="136">
        <f t="shared" si="35"/>
        <v>0</v>
      </c>
      <c r="BV258" s="109"/>
      <c r="BW258" s="115"/>
    </row>
    <row r="259" spans="1:75" s="1" customFormat="1" ht="14.25" customHeight="1">
      <c r="A259" s="23"/>
      <c r="B259" s="167" t="s">
        <v>0</v>
      </c>
      <c r="C259" s="165"/>
      <c r="D259" s="165"/>
      <c r="E259" s="166"/>
      <c r="F259" s="84"/>
      <c r="G259" s="84">
        <v>6</v>
      </c>
      <c r="H259" s="84"/>
      <c r="I259" s="84"/>
      <c r="J259" s="84"/>
      <c r="K259" s="83"/>
      <c r="L259" s="36"/>
      <c r="M259" s="83"/>
      <c r="N259" s="84">
        <v>6</v>
      </c>
      <c r="O259" s="143">
        <v>6</v>
      </c>
      <c r="P259" s="84"/>
      <c r="Q259" s="84"/>
      <c r="R259" s="143"/>
      <c r="S259" s="325"/>
      <c r="T259" s="84"/>
      <c r="U259" s="143"/>
      <c r="V259" s="86"/>
      <c r="W259" s="86"/>
      <c r="X259" s="36"/>
      <c r="Y259" s="36"/>
      <c r="Z259" s="174"/>
      <c r="AA259" s="36"/>
      <c r="AB259" s="36"/>
      <c r="AC259" s="36"/>
      <c r="AD259" s="36"/>
      <c r="AE259" s="158"/>
      <c r="AF259" s="88"/>
      <c r="AG259" s="502"/>
      <c r="AH259" s="88"/>
      <c r="AI259" s="88"/>
      <c r="AJ259" s="88"/>
      <c r="AK259" s="88"/>
      <c r="AL259" s="128"/>
      <c r="AM259" s="88"/>
      <c r="AN259" s="160"/>
      <c r="AO259" s="88"/>
      <c r="AP259" s="88"/>
      <c r="AQ259" s="88"/>
      <c r="AR259" s="128"/>
      <c r="AS259" s="17"/>
      <c r="AT259" s="17"/>
      <c r="AU259" s="155"/>
      <c r="AV259" s="17"/>
      <c r="AW259" s="17"/>
      <c r="AX259" s="17"/>
      <c r="AY259" s="17"/>
      <c r="AZ259" s="17"/>
      <c r="BA259" s="136"/>
      <c r="BB259" s="136"/>
      <c r="BC259" s="136"/>
      <c r="BD259" s="136"/>
      <c r="BE259" s="356"/>
      <c r="BF259" s="356"/>
      <c r="BG259" s="356"/>
      <c r="BH259" s="356"/>
      <c r="BI259" s="356"/>
      <c r="BJ259" s="356"/>
      <c r="BK259" s="356"/>
      <c r="BL259" s="19"/>
      <c r="BM259" s="12">
        <f t="shared" si="36"/>
        <v>0</v>
      </c>
      <c r="BN259" s="37">
        <f t="shared" si="37"/>
        <v>12</v>
      </c>
      <c r="BO259" s="38">
        <f t="shared" si="28"/>
        <v>0.016666666666666666</v>
      </c>
      <c r="BP259" s="120">
        <f>E347+O259+R259+U259+AE259+AG259+AN259+BF259+BG259+BI259+BJ259+BK259</f>
        <v>12</v>
      </c>
      <c r="BQ259" s="121">
        <f t="shared" si="29"/>
        <v>0.016666666666666666</v>
      </c>
      <c r="BR259" s="108">
        <f t="shared" si="33"/>
        <v>0</v>
      </c>
      <c r="BS259" s="82">
        <f t="shared" si="30"/>
        <v>0</v>
      </c>
      <c r="BT259" s="136">
        <f t="shared" si="34"/>
        <v>0</v>
      </c>
      <c r="BU259" s="136">
        <f t="shared" si="35"/>
        <v>0</v>
      </c>
      <c r="BV259" s="109"/>
      <c r="BW259" s="115"/>
    </row>
    <row r="260" spans="1:74" ht="15.75">
      <c r="A260" s="23"/>
      <c r="B260" s="172" t="s">
        <v>193</v>
      </c>
      <c r="C260" s="165">
        <v>170</v>
      </c>
      <c r="D260" s="165"/>
      <c r="E260" s="166"/>
      <c r="F260" s="156"/>
      <c r="G260" s="156">
        <v>118</v>
      </c>
      <c r="H260" s="156"/>
      <c r="I260" s="156"/>
      <c r="J260" s="156"/>
      <c r="K260" s="156"/>
      <c r="L260" s="36"/>
      <c r="M260" s="156"/>
      <c r="N260" s="156">
        <v>118</v>
      </c>
      <c r="O260" s="157">
        <v>118</v>
      </c>
      <c r="P260" s="156"/>
      <c r="Q260" s="156">
        <v>124</v>
      </c>
      <c r="R260" s="157">
        <v>124</v>
      </c>
      <c r="S260" s="189"/>
      <c r="T260" s="156"/>
      <c r="U260" s="157"/>
      <c r="V260" s="36"/>
      <c r="W260" s="36"/>
      <c r="X260" s="36"/>
      <c r="Y260" s="36"/>
      <c r="Z260" s="174"/>
      <c r="AA260" s="36"/>
      <c r="AB260" s="36"/>
      <c r="AC260" s="36"/>
      <c r="AD260" s="36"/>
      <c r="AE260" s="158"/>
      <c r="AF260" s="36"/>
      <c r="AG260" s="503"/>
      <c r="AH260" s="36"/>
      <c r="AI260" s="36"/>
      <c r="AJ260" s="36"/>
      <c r="AL260" s="109"/>
      <c r="AM260" s="81"/>
      <c r="AN260" s="188"/>
      <c r="AO260" s="80"/>
      <c r="AP260" s="81"/>
      <c r="AQ260" s="81"/>
      <c r="AR260" s="81"/>
      <c r="AU260" s="154"/>
      <c r="BM260" s="12">
        <f t="shared" si="36"/>
        <v>0</v>
      </c>
      <c r="BN260" s="37">
        <f t="shared" si="37"/>
        <v>530</v>
      </c>
      <c r="BO260" s="38">
        <f t="shared" si="28"/>
        <v>0.7361111111111112</v>
      </c>
      <c r="BP260" s="120">
        <f>E348+O260+R260+U260+AE260+AG260+AN260+BF260+BG260+BI260+BJ260+BK260</f>
        <v>360</v>
      </c>
      <c r="BQ260" s="121">
        <f t="shared" si="29"/>
        <v>0.5</v>
      </c>
      <c r="BR260" s="108">
        <f t="shared" si="33"/>
        <v>0</v>
      </c>
      <c r="BS260" s="82">
        <f t="shared" si="30"/>
        <v>0</v>
      </c>
      <c r="BT260" s="136">
        <f t="shared" si="34"/>
        <v>0</v>
      </c>
      <c r="BU260" s="136">
        <f t="shared" si="35"/>
        <v>0</v>
      </c>
      <c r="BV260" s="109"/>
    </row>
    <row r="261" spans="1:74" ht="15.75">
      <c r="A261" s="23"/>
      <c r="B261" s="168" t="s">
        <v>1</v>
      </c>
      <c r="C261" s="165"/>
      <c r="D261" s="165"/>
      <c r="E261" s="166"/>
      <c r="F261" s="156"/>
      <c r="G261" s="156">
        <v>2</v>
      </c>
      <c r="H261" s="156"/>
      <c r="I261" s="156"/>
      <c r="J261" s="156"/>
      <c r="K261" s="156"/>
      <c r="L261" s="36"/>
      <c r="M261" s="156"/>
      <c r="N261" s="156">
        <v>2</v>
      </c>
      <c r="O261" s="157">
        <v>2</v>
      </c>
      <c r="P261" s="156"/>
      <c r="Q261" s="156"/>
      <c r="R261" s="157"/>
      <c r="S261" s="189"/>
      <c r="T261" s="156"/>
      <c r="U261" s="157"/>
      <c r="V261" s="36"/>
      <c r="W261" s="36"/>
      <c r="X261" s="36"/>
      <c r="Y261" s="36"/>
      <c r="Z261" s="174"/>
      <c r="AA261" s="36"/>
      <c r="AB261" s="36"/>
      <c r="AC261" s="36"/>
      <c r="AD261" s="36"/>
      <c r="AE261" s="158"/>
      <c r="AF261" s="36"/>
      <c r="AG261" s="503"/>
      <c r="AH261" s="36"/>
      <c r="AI261" s="36"/>
      <c r="AJ261" s="36"/>
      <c r="AL261" s="109"/>
      <c r="AM261" s="81"/>
      <c r="AN261" s="188"/>
      <c r="AO261" s="80"/>
      <c r="AP261" s="81"/>
      <c r="AQ261" s="81"/>
      <c r="AR261" s="81"/>
      <c r="AU261" s="154"/>
      <c r="BM261" s="12">
        <f t="shared" si="36"/>
        <v>0</v>
      </c>
      <c r="BN261" s="37">
        <f t="shared" si="37"/>
        <v>4</v>
      </c>
      <c r="BO261" s="38">
        <f t="shared" si="28"/>
        <v>0.005555555555555556</v>
      </c>
      <c r="BP261" s="120">
        <f>E349+O261+R261+U261+AE261+AG261+AN261+BF261+BG261+BI261+BJ261+BK261</f>
        <v>4</v>
      </c>
      <c r="BQ261" s="121">
        <f t="shared" si="29"/>
        <v>0.005555555555555556</v>
      </c>
      <c r="BR261" s="108">
        <f t="shared" si="33"/>
        <v>0</v>
      </c>
      <c r="BS261" s="82">
        <f t="shared" si="30"/>
        <v>0</v>
      </c>
      <c r="BT261" s="136">
        <f t="shared" si="34"/>
        <v>0</v>
      </c>
      <c r="BU261" s="136">
        <f t="shared" si="35"/>
        <v>0</v>
      </c>
      <c r="BV261" s="109"/>
    </row>
    <row r="262" spans="1:74" ht="15.75">
      <c r="A262" s="23"/>
      <c r="B262" s="167" t="s">
        <v>0</v>
      </c>
      <c r="C262" s="165"/>
      <c r="D262" s="165"/>
      <c r="E262" s="166"/>
      <c r="F262" s="156"/>
      <c r="G262" s="156">
        <v>6</v>
      </c>
      <c r="H262" s="156"/>
      <c r="I262" s="156"/>
      <c r="J262" s="156"/>
      <c r="K262" s="156"/>
      <c r="L262" s="36"/>
      <c r="M262" s="156"/>
      <c r="N262" s="156">
        <v>6</v>
      </c>
      <c r="O262" s="157">
        <v>6</v>
      </c>
      <c r="P262" s="156"/>
      <c r="Q262" s="156"/>
      <c r="R262" s="157"/>
      <c r="S262" s="189"/>
      <c r="T262" s="156"/>
      <c r="U262" s="157"/>
      <c r="V262" s="36"/>
      <c r="W262" s="36"/>
      <c r="X262" s="36"/>
      <c r="Y262" s="36"/>
      <c r="Z262" s="174"/>
      <c r="AA262" s="36"/>
      <c r="AB262" s="36"/>
      <c r="AC262" s="36"/>
      <c r="AD262" s="36"/>
      <c r="AE262" s="158"/>
      <c r="AF262" s="36"/>
      <c r="AG262" s="503"/>
      <c r="AH262" s="36"/>
      <c r="AI262" s="36"/>
      <c r="AJ262" s="36"/>
      <c r="AL262" s="109"/>
      <c r="AM262" s="81"/>
      <c r="AN262" s="188"/>
      <c r="AO262" s="80"/>
      <c r="AP262" s="81"/>
      <c r="AQ262" s="81"/>
      <c r="AR262" s="81"/>
      <c r="AU262" s="154"/>
      <c r="BM262" s="12">
        <f t="shared" si="36"/>
        <v>0</v>
      </c>
      <c r="BN262" s="37">
        <f t="shared" si="37"/>
        <v>12</v>
      </c>
      <c r="BO262" s="38">
        <f t="shared" si="28"/>
        <v>0.016666666666666666</v>
      </c>
      <c r="BP262" s="120">
        <f>E350+O262+R262+U262+AE262+AG262+AN262+BF262+BG262+BI262+BJ262+BK262</f>
        <v>12</v>
      </c>
      <c r="BQ262" s="121">
        <f t="shared" si="29"/>
        <v>0.016666666666666666</v>
      </c>
      <c r="BR262" s="108">
        <f t="shared" si="33"/>
        <v>0</v>
      </c>
      <c r="BS262" s="82">
        <f t="shared" si="30"/>
        <v>0</v>
      </c>
      <c r="BT262" s="136">
        <f t="shared" si="34"/>
        <v>0</v>
      </c>
      <c r="BU262" s="136">
        <f t="shared" si="35"/>
        <v>0</v>
      </c>
      <c r="BV262" s="109"/>
    </row>
    <row r="263" spans="1:75" ht="15.75">
      <c r="A263" s="23" t="s">
        <v>109</v>
      </c>
      <c r="B263" s="363"/>
      <c r="C263" s="165"/>
      <c r="D263" s="165"/>
      <c r="E263" s="166"/>
      <c r="F263" s="156"/>
      <c r="G263" s="156"/>
      <c r="H263" s="156"/>
      <c r="I263" s="156"/>
      <c r="J263" s="156"/>
      <c r="K263" s="156"/>
      <c r="L263" s="36"/>
      <c r="M263" s="156"/>
      <c r="N263" s="156"/>
      <c r="O263" s="157"/>
      <c r="P263" s="156"/>
      <c r="Q263" s="156"/>
      <c r="R263" s="157"/>
      <c r="S263" s="189"/>
      <c r="T263" s="156"/>
      <c r="U263" s="157"/>
      <c r="V263" s="36"/>
      <c r="W263" s="36"/>
      <c r="X263" s="36"/>
      <c r="Y263" s="36"/>
      <c r="Z263" s="174"/>
      <c r="AA263" s="36"/>
      <c r="AB263" s="36"/>
      <c r="AC263" s="36"/>
      <c r="AD263" s="36"/>
      <c r="AE263" s="158"/>
      <c r="AF263" s="36"/>
      <c r="AG263" s="503"/>
      <c r="AH263" s="36"/>
      <c r="AI263" s="36"/>
      <c r="AJ263" s="36"/>
      <c r="AL263" s="109"/>
      <c r="AM263" s="81"/>
      <c r="AN263" s="188"/>
      <c r="AO263" s="80"/>
      <c r="AP263" s="81"/>
      <c r="AQ263" s="81"/>
      <c r="AR263" s="81"/>
      <c r="AU263" s="154"/>
      <c r="BL263" s="20">
        <f>BN263+BP263</f>
        <v>482</v>
      </c>
      <c r="BM263" s="12">
        <f>BL263/720</f>
        <v>0.6694444444444444</v>
      </c>
      <c r="BN263" s="37">
        <f>BN264</f>
        <v>374</v>
      </c>
      <c r="BO263" s="38">
        <f t="shared" si="28"/>
        <v>0.5194444444444445</v>
      </c>
      <c r="BP263" s="120">
        <f>BP264</f>
        <v>108</v>
      </c>
      <c r="BQ263" s="121">
        <f t="shared" si="29"/>
        <v>0.15</v>
      </c>
      <c r="BR263" s="108"/>
      <c r="BT263" s="136"/>
      <c r="BU263" s="136"/>
      <c r="BV263" s="109"/>
      <c r="BW263" s="550"/>
    </row>
    <row r="264" spans="1:74" ht="24.75">
      <c r="A264" s="456"/>
      <c r="B264" s="172" t="s">
        <v>169</v>
      </c>
      <c r="C264" s="165"/>
      <c r="D264" s="165"/>
      <c r="E264" s="166"/>
      <c r="L264" s="36"/>
      <c r="M264" s="156"/>
      <c r="N264" s="156">
        <v>108</v>
      </c>
      <c r="O264" s="157">
        <v>108</v>
      </c>
      <c r="P264" s="156"/>
      <c r="Q264" s="156"/>
      <c r="R264" s="157"/>
      <c r="S264" s="189"/>
      <c r="T264" s="156"/>
      <c r="U264" s="157"/>
      <c r="V264" s="36"/>
      <c r="W264" s="36"/>
      <c r="X264" s="36"/>
      <c r="Y264" s="36"/>
      <c r="Z264" s="174"/>
      <c r="AA264" s="36"/>
      <c r="AB264" s="36"/>
      <c r="AC264" s="36"/>
      <c r="AD264" s="36"/>
      <c r="AE264" s="158"/>
      <c r="AF264" s="36"/>
      <c r="AG264" s="503"/>
      <c r="AH264" s="36">
        <v>95</v>
      </c>
      <c r="AI264" s="36"/>
      <c r="AJ264" s="36"/>
      <c r="AL264" s="109"/>
      <c r="AM264" s="81"/>
      <c r="AN264" s="188"/>
      <c r="AO264" s="80">
        <v>171</v>
      </c>
      <c r="AP264" s="81"/>
      <c r="AQ264" s="81"/>
      <c r="AR264" s="81"/>
      <c r="AU264" s="154"/>
      <c r="BM264" s="12">
        <f t="shared" si="36"/>
        <v>0</v>
      </c>
      <c r="BN264" s="37">
        <f>AR264+AQ264+AP264+AO264+AM264+AL264+AK264+AJ264+AI264+AH264+AF264+AD264+AC264+AB264+AA264+Z264+Y264+X264+W264+V264+T264+S264+Q264+P264+N264+M264+L264+K264+J264+I264+H264+G264+F264+D264+C264</f>
        <v>374</v>
      </c>
      <c r="BO264" s="38">
        <f t="shared" si="28"/>
        <v>0.5194444444444445</v>
      </c>
      <c r="BP264" s="120">
        <f>AN264+AG264+U264+R264+O264</f>
        <v>108</v>
      </c>
      <c r="BQ264" s="121">
        <f t="shared" si="29"/>
        <v>0.15</v>
      </c>
      <c r="BR264" s="108">
        <f t="shared" si="33"/>
        <v>0</v>
      </c>
      <c r="BS264" s="82">
        <f t="shared" si="30"/>
        <v>0</v>
      </c>
      <c r="BT264" s="136">
        <f t="shared" si="34"/>
        <v>0</v>
      </c>
      <c r="BU264" s="136">
        <f t="shared" si="35"/>
        <v>0</v>
      </c>
      <c r="BV264" s="109"/>
    </row>
    <row r="265" spans="1:74" ht="15.75">
      <c r="A265" s="23"/>
      <c r="B265" s="168" t="s">
        <v>1</v>
      </c>
      <c r="C265" s="156"/>
      <c r="D265" s="271"/>
      <c r="E265" s="272"/>
      <c r="F265" s="156"/>
      <c r="G265" s="156"/>
      <c r="H265" s="156"/>
      <c r="I265" s="156"/>
      <c r="J265" s="156"/>
      <c r="K265" s="156"/>
      <c r="L265" s="36"/>
      <c r="M265" s="156"/>
      <c r="N265" s="156"/>
      <c r="O265" s="157"/>
      <c r="P265" s="156"/>
      <c r="Q265" s="156"/>
      <c r="R265" s="157"/>
      <c r="S265" s="189"/>
      <c r="T265" s="156"/>
      <c r="U265" s="157"/>
      <c r="V265" s="36"/>
      <c r="W265" s="36"/>
      <c r="X265" s="36"/>
      <c r="Y265" s="36"/>
      <c r="Z265" s="174"/>
      <c r="AA265" s="36"/>
      <c r="AB265" s="36"/>
      <c r="AC265" s="36"/>
      <c r="AD265" s="36"/>
      <c r="AE265" s="158"/>
      <c r="AF265" s="36"/>
      <c r="AG265" s="503"/>
      <c r="AH265" s="36"/>
      <c r="AI265" s="36"/>
      <c r="AJ265" s="36"/>
      <c r="AL265" s="109"/>
      <c r="AM265" s="81"/>
      <c r="AN265" s="188"/>
      <c r="AO265" s="80"/>
      <c r="AP265" s="81"/>
      <c r="AQ265" s="81"/>
      <c r="AR265" s="81"/>
      <c r="AU265" s="154"/>
      <c r="BM265" s="12">
        <f t="shared" si="36"/>
        <v>0</v>
      </c>
      <c r="BN265" s="37">
        <f t="shared" si="31"/>
        <v>0</v>
      </c>
      <c r="BO265" s="38">
        <f t="shared" si="28"/>
        <v>0</v>
      </c>
      <c r="BP265" s="120">
        <f t="shared" si="32"/>
        <v>0</v>
      </c>
      <c r="BQ265" s="121">
        <f t="shared" si="29"/>
        <v>0</v>
      </c>
      <c r="BR265" s="108">
        <f t="shared" si="33"/>
        <v>0</v>
      </c>
      <c r="BS265" s="82">
        <f t="shared" si="30"/>
        <v>0</v>
      </c>
      <c r="BT265" s="136">
        <f t="shared" si="34"/>
        <v>0</v>
      </c>
      <c r="BU265" s="136">
        <f t="shared" si="35"/>
        <v>0</v>
      </c>
      <c r="BV265" s="109"/>
    </row>
    <row r="266" spans="1:74" ht="15.75">
      <c r="A266" s="23"/>
      <c r="B266" s="171"/>
      <c r="C266" s="156"/>
      <c r="D266" s="271"/>
      <c r="E266" s="272"/>
      <c r="F266" s="156"/>
      <c r="G266" s="156"/>
      <c r="H266" s="156"/>
      <c r="I266" s="156"/>
      <c r="J266" s="156"/>
      <c r="K266" s="156"/>
      <c r="L266" s="36"/>
      <c r="M266" s="156"/>
      <c r="N266" s="156"/>
      <c r="O266" s="157"/>
      <c r="P266" s="156"/>
      <c r="Q266" s="156"/>
      <c r="R266" s="157"/>
      <c r="S266" s="189"/>
      <c r="T266" s="156"/>
      <c r="U266" s="157"/>
      <c r="V266" s="36"/>
      <c r="W266" s="36"/>
      <c r="X266" s="36"/>
      <c r="Y266" s="36"/>
      <c r="Z266" s="174"/>
      <c r="AA266" s="36"/>
      <c r="AB266" s="36"/>
      <c r="AC266" s="36"/>
      <c r="AD266" s="36"/>
      <c r="AE266" s="158"/>
      <c r="AF266" s="36"/>
      <c r="AG266" s="503"/>
      <c r="AH266" s="36"/>
      <c r="AI266" s="36"/>
      <c r="AJ266" s="36"/>
      <c r="AL266" s="109"/>
      <c r="AM266" s="81"/>
      <c r="AN266" s="188"/>
      <c r="AO266" s="80"/>
      <c r="AP266" s="81"/>
      <c r="AQ266" s="81"/>
      <c r="AR266" s="81"/>
      <c r="AU266" s="154"/>
      <c r="BM266" s="12">
        <f t="shared" si="36"/>
        <v>0</v>
      </c>
      <c r="BN266" s="37">
        <f t="shared" si="31"/>
        <v>0</v>
      </c>
      <c r="BO266" s="38">
        <f t="shared" si="28"/>
        <v>0</v>
      </c>
      <c r="BP266" s="120">
        <f t="shared" si="32"/>
        <v>0</v>
      </c>
      <c r="BQ266" s="121">
        <f t="shared" si="29"/>
        <v>0</v>
      </c>
      <c r="BR266" s="108">
        <f t="shared" si="33"/>
        <v>0</v>
      </c>
      <c r="BS266" s="82">
        <f t="shared" si="30"/>
        <v>0</v>
      </c>
      <c r="BT266" s="136">
        <f t="shared" si="34"/>
        <v>0</v>
      </c>
      <c r="BU266" s="136">
        <f t="shared" si="35"/>
        <v>0</v>
      </c>
      <c r="BV266" s="109"/>
    </row>
    <row r="267" spans="1:74" ht="15.75">
      <c r="A267" s="23" t="s">
        <v>110</v>
      </c>
      <c r="B267" s="171"/>
      <c r="C267" s="156"/>
      <c r="D267" s="271"/>
      <c r="E267" s="272"/>
      <c r="F267" s="156"/>
      <c r="G267" s="156"/>
      <c r="H267" s="156"/>
      <c r="I267" s="156"/>
      <c r="J267" s="156"/>
      <c r="K267" s="156"/>
      <c r="L267" s="36"/>
      <c r="M267" s="156"/>
      <c r="N267" s="156"/>
      <c r="O267" s="157"/>
      <c r="P267" s="156"/>
      <c r="Q267" s="156"/>
      <c r="R267" s="157"/>
      <c r="S267" s="189"/>
      <c r="T267" s="156"/>
      <c r="U267" s="157"/>
      <c r="V267" s="36"/>
      <c r="W267" s="36"/>
      <c r="X267" s="36"/>
      <c r="Y267" s="36"/>
      <c r="Z267" s="174"/>
      <c r="AA267" s="36"/>
      <c r="AB267" s="36"/>
      <c r="AC267" s="36"/>
      <c r="AD267" s="36"/>
      <c r="AE267" s="158"/>
      <c r="AF267" s="36"/>
      <c r="AG267" s="503"/>
      <c r="AH267" s="36"/>
      <c r="AI267" s="36"/>
      <c r="AJ267" s="36"/>
      <c r="AL267" s="109"/>
      <c r="AM267" s="81"/>
      <c r="AN267" s="188"/>
      <c r="AO267" s="80"/>
      <c r="AP267" s="81"/>
      <c r="AQ267" s="81"/>
      <c r="AR267" s="81"/>
      <c r="AU267" s="154"/>
      <c r="BL267" s="20">
        <f>BN267+BP267+BR267</f>
        <v>1237.55</v>
      </c>
      <c r="BM267" s="12">
        <f>BL267/720</f>
        <v>1.7188194444444445</v>
      </c>
      <c r="BN267" s="37">
        <f>SUM(BN268:BN278)</f>
        <v>818</v>
      </c>
      <c r="BO267" s="38">
        <f t="shared" si="28"/>
        <v>1.136111111111111</v>
      </c>
      <c r="BP267" s="120">
        <f>SUM(BP268:BP277)</f>
        <v>155.55</v>
      </c>
      <c r="BQ267" s="121">
        <f t="shared" si="29"/>
        <v>0.2160416666666667</v>
      </c>
      <c r="BR267" s="108">
        <f>SUM(BR268:BR278)</f>
        <v>264</v>
      </c>
      <c r="BS267" s="82">
        <f t="shared" si="30"/>
        <v>0.36666666666666664</v>
      </c>
      <c r="BT267" s="136"/>
      <c r="BU267" s="136"/>
      <c r="BV267" s="109"/>
    </row>
    <row r="268" spans="2:74" ht="27.75" customHeight="1">
      <c r="B268" s="172" t="s">
        <v>170</v>
      </c>
      <c r="C268" s="156"/>
      <c r="D268" s="271"/>
      <c r="E268" s="272"/>
      <c r="F268" s="156"/>
      <c r="G268" s="156"/>
      <c r="H268" s="156"/>
      <c r="I268" s="156"/>
      <c r="J268" s="156"/>
      <c r="K268" s="156"/>
      <c r="L268" s="36"/>
      <c r="M268" s="156"/>
      <c r="N268" s="156"/>
      <c r="O268" s="157"/>
      <c r="P268" s="156"/>
      <c r="Q268" s="156"/>
      <c r="R268" s="157"/>
      <c r="S268" s="189"/>
      <c r="T268" s="156"/>
      <c r="U268" s="157"/>
      <c r="V268" s="36"/>
      <c r="W268" s="36"/>
      <c r="X268" s="36"/>
      <c r="Y268" s="36"/>
      <c r="Z268" s="174"/>
      <c r="AA268" s="36"/>
      <c r="AB268" s="36"/>
      <c r="AC268" s="36">
        <v>36</v>
      </c>
      <c r="AD268" s="36"/>
      <c r="AE268" s="158"/>
      <c r="AF268" s="36"/>
      <c r="AG268" s="503"/>
      <c r="AH268" s="36">
        <v>32</v>
      </c>
      <c r="AI268" s="36"/>
      <c r="AJ268" s="36"/>
      <c r="AL268" s="109"/>
      <c r="AM268" s="81"/>
      <c r="AN268" s="188"/>
      <c r="AO268" s="80">
        <v>42</v>
      </c>
      <c r="AP268" s="81"/>
      <c r="AQ268" s="81"/>
      <c r="AR268" s="81"/>
      <c r="AU268" s="154"/>
      <c r="BM268" s="12">
        <f t="shared" si="36"/>
        <v>0</v>
      </c>
      <c r="BN268" s="37">
        <f t="shared" si="31"/>
        <v>110</v>
      </c>
      <c r="BO268" s="38">
        <f t="shared" si="28"/>
        <v>0.1527777777777778</v>
      </c>
      <c r="BP268" s="120">
        <f t="shared" si="32"/>
        <v>0</v>
      </c>
      <c r="BQ268" s="121">
        <f t="shared" si="29"/>
        <v>0</v>
      </c>
      <c r="BR268" s="108">
        <f t="shared" si="33"/>
        <v>0</v>
      </c>
      <c r="BS268" s="82">
        <f t="shared" si="30"/>
        <v>0</v>
      </c>
      <c r="BT268" s="136">
        <f t="shared" si="34"/>
        <v>0</v>
      </c>
      <c r="BU268" s="136">
        <f t="shared" si="35"/>
        <v>0</v>
      </c>
      <c r="BV268" s="109"/>
    </row>
    <row r="269" spans="1:74" ht="15.75">
      <c r="A269" s="23"/>
      <c r="B269" s="168" t="s">
        <v>1</v>
      </c>
      <c r="C269" s="156"/>
      <c r="D269" s="271"/>
      <c r="E269" s="272"/>
      <c r="F269" s="156"/>
      <c r="G269" s="156"/>
      <c r="H269" s="156"/>
      <c r="I269" s="156"/>
      <c r="J269" s="156"/>
      <c r="K269" s="156"/>
      <c r="L269" s="36"/>
      <c r="M269" s="156"/>
      <c r="N269" s="156"/>
      <c r="O269" s="157"/>
      <c r="P269" s="156"/>
      <c r="Q269" s="156"/>
      <c r="R269" s="157"/>
      <c r="S269" s="189"/>
      <c r="T269" s="156"/>
      <c r="U269" s="157"/>
      <c r="V269" s="36"/>
      <c r="W269" s="36"/>
      <c r="X269" s="36"/>
      <c r="Y269" s="36"/>
      <c r="Z269" s="174"/>
      <c r="AA269" s="36"/>
      <c r="AB269" s="36"/>
      <c r="AC269" s="36"/>
      <c r="AD269" s="36"/>
      <c r="AE269" s="158"/>
      <c r="AF269" s="36"/>
      <c r="AG269" s="503"/>
      <c r="AH269" s="36"/>
      <c r="AI269" s="36"/>
      <c r="AJ269" s="36"/>
      <c r="AL269" s="109"/>
      <c r="AM269" s="81"/>
      <c r="AN269" s="188"/>
      <c r="AO269" s="80"/>
      <c r="AP269" s="81"/>
      <c r="AQ269" s="81"/>
      <c r="AR269" s="81"/>
      <c r="AU269" s="154"/>
      <c r="BM269" s="12">
        <f t="shared" si="36"/>
        <v>0</v>
      </c>
      <c r="BN269" s="37">
        <f t="shared" si="31"/>
        <v>0</v>
      </c>
      <c r="BO269" s="38">
        <f t="shared" si="28"/>
        <v>0</v>
      </c>
      <c r="BP269" s="120">
        <f t="shared" si="32"/>
        <v>0</v>
      </c>
      <c r="BQ269" s="121">
        <f t="shared" si="29"/>
        <v>0</v>
      </c>
      <c r="BR269" s="108">
        <f t="shared" si="33"/>
        <v>0</v>
      </c>
      <c r="BS269" s="82">
        <f t="shared" si="30"/>
        <v>0</v>
      </c>
      <c r="BT269" s="136">
        <f t="shared" si="34"/>
        <v>0</v>
      </c>
      <c r="BU269" s="136">
        <f t="shared" si="35"/>
        <v>0</v>
      </c>
      <c r="BV269" s="109"/>
    </row>
    <row r="270" spans="1:74" ht="24.75">
      <c r="A270" s="23"/>
      <c r="B270" s="172" t="s">
        <v>250</v>
      </c>
      <c r="C270" s="156"/>
      <c r="D270" s="271"/>
      <c r="E270" s="272"/>
      <c r="F270" s="156"/>
      <c r="G270" s="156"/>
      <c r="H270" s="156"/>
      <c r="I270" s="156"/>
      <c r="J270" s="156"/>
      <c r="K270" s="156"/>
      <c r="L270" s="36"/>
      <c r="M270" s="156"/>
      <c r="N270" s="156"/>
      <c r="O270" s="157"/>
      <c r="P270" s="156"/>
      <c r="Q270" s="156"/>
      <c r="R270" s="157"/>
      <c r="S270" s="189"/>
      <c r="T270" s="156"/>
      <c r="U270" s="157"/>
      <c r="V270" s="36"/>
      <c r="W270" s="36"/>
      <c r="X270" s="36"/>
      <c r="Y270" s="36"/>
      <c r="Z270" s="174"/>
      <c r="AA270" s="36"/>
      <c r="AB270" s="36"/>
      <c r="AC270" s="36"/>
      <c r="AD270" s="36"/>
      <c r="AE270" s="158"/>
      <c r="AF270" s="36"/>
      <c r="AG270" s="503"/>
      <c r="AH270" s="36"/>
      <c r="AI270" s="36"/>
      <c r="AJ270" s="36"/>
      <c r="AL270" s="109"/>
      <c r="AM270" s="81"/>
      <c r="AN270" s="188"/>
      <c r="AO270" s="80"/>
      <c r="AP270" s="81"/>
      <c r="AQ270" s="81"/>
      <c r="AR270" s="81"/>
      <c r="AT270" s="18">
        <v>22</v>
      </c>
      <c r="AU270" s="154">
        <v>28</v>
      </c>
      <c r="AV270" s="18">
        <v>24</v>
      </c>
      <c r="AW270" s="18">
        <v>22</v>
      </c>
      <c r="AX270" s="18">
        <v>40</v>
      </c>
      <c r="AY270" s="18">
        <v>24</v>
      </c>
      <c r="AZ270" s="18">
        <v>24</v>
      </c>
      <c r="BM270" s="12">
        <f t="shared" si="36"/>
        <v>0</v>
      </c>
      <c r="BN270" s="37">
        <f t="shared" si="31"/>
        <v>0</v>
      </c>
      <c r="BO270" s="38">
        <f t="shared" si="28"/>
        <v>0</v>
      </c>
      <c r="BP270" s="120">
        <f t="shared" si="32"/>
        <v>0</v>
      </c>
      <c r="BQ270" s="121">
        <f t="shared" si="29"/>
        <v>0</v>
      </c>
      <c r="BR270" s="108">
        <f t="shared" si="33"/>
        <v>184</v>
      </c>
      <c r="BS270" s="82">
        <f t="shared" si="30"/>
        <v>0.25555555555555554</v>
      </c>
      <c r="BT270" s="136">
        <f t="shared" si="34"/>
        <v>0</v>
      </c>
      <c r="BU270" s="136">
        <f t="shared" si="35"/>
        <v>0</v>
      </c>
      <c r="BV270" s="109"/>
    </row>
    <row r="271" spans="1:74" ht="15.75">
      <c r="A271" s="23"/>
      <c r="B271" s="172" t="s">
        <v>177</v>
      </c>
      <c r="C271" s="156"/>
      <c r="D271" s="271"/>
      <c r="E271" s="272"/>
      <c r="F271" s="156"/>
      <c r="G271" s="156"/>
      <c r="H271" s="156"/>
      <c r="I271" s="156"/>
      <c r="J271" s="156"/>
      <c r="K271" s="156"/>
      <c r="L271" s="36"/>
      <c r="M271" s="156"/>
      <c r="N271" s="156"/>
      <c r="O271" s="157"/>
      <c r="P271" s="156"/>
      <c r="Q271" s="156"/>
      <c r="R271" s="157"/>
      <c r="S271" s="189"/>
      <c r="T271" s="156"/>
      <c r="U271" s="157"/>
      <c r="V271" s="36"/>
      <c r="W271" s="36"/>
      <c r="X271" s="36"/>
      <c r="Y271" s="36"/>
      <c r="Z271" s="174"/>
      <c r="AA271" s="36"/>
      <c r="AB271" s="36"/>
      <c r="AC271" s="36"/>
      <c r="AD271" s="36"/>
      <c r="AE271" s="158"/>
      <c r="AF271" s="36"/>
      <c r="AG271" s="503"/>
      <c r="AH271" s="36"/>
      <c r="AI271" s="36"/>
      <c r="AJ271" s="36"/>
      <c r="AL271" s="109">
        <v>48</v>
      </c>
      <c r="AM271" s="81">
        <v>32</v>
      </c>
      <c r="AN271" s="188"/>
      <c r="AO271" s="80"/>
      <c r="AP271" s="81"/>
      <c r="AQ271" s="81">
        <v>32</v>
      </c>
      <c r="AR271" s="81">
        <v>48</v>
      </c>
      <c r="AU271" s="154"/>
      <c r="BH271" s="357">
        <v>16</v>
      </c>
      <c r="BI271" s="357">
        <v>16</v>
      </c>
      <c r="BJ271" s="357">
        <v>16</v>
      </c>
      <c r="BK271" s="357">
        <v>16</v>
      </c>
      <c r="BM271" s="12">
        <f t="shared" si="36"/>
        <v>0</v>
      </c>
      <c r="BN271" s="37">
        <f t="shared" si="31"/>
        <v>176</v>
      </c>
      <c r="BO271" s="38">
        <f t="shared" si="28"/>
        <v>0.24444444444444444</v>
      </c>
      <c r="BP271" s="120">
        <f t="shared" si="32"/>
        <v>48</v>
      </c>
      <c r="BQ271" s="121">
        <f t="shared" si="29"/>
        <v>0.06666666666666667</v>
      </c>
      <c r="BR271" s="108">
        <f t="shared" si="33"/>
        <v>0</v>
      </c>
      <c r="BS271" s="82">
        <f t="shared" si="30"/>
        <v>0</v>
      </c>
      <c r="BT271" s="136">
        <f t="shared" si="34"/>
        <v>0</v>
      </c>
      <c r="BU271" s="136">
        <f t="shared" si="35"/>
        <v>0</v>
      </c>
      <c r="BV271" s="109"/>
    </row>
    <row r="272" spans="1:74" ht="15.75">
      <c r="A272" s="23"/>
      <c r="B272" s="168" t="s">
        <v>1</v>
      </c>
      <c r="C272" s="156"/>
      <c r="D272" s="271"/>
      <c r="E272" s="272"/>
      <c r="F272" s="156"/>
      <c r="G272" s="156"/>
      <c r="H272" s="156"/>
      <c r="I272" s="156"/>
      <c r="J272" s="156"/>
      <c r="K272" s="156"/>
      <c r="L272" s="36"/>
      <c r="M272" s="156"/>
      <c r="N272" s="156"/>
      <c r="O272" s="157"/>
      <c r="P272" s="156"/>
      <c r="Q272" s="156"/>
      <c r="R272" s="157"/>
      <c r="S272" s="189"/>
      <c r="T272" s="156"/>
      <c r="U272" s="157"/>
      <c r="V272" s="36"/>
      <c r="W272" s="36"/>
      <c r="X272" s="36"/>
      <c r="Y272" s="36"/>
      <c r="Z272" s="174"/>
      <c r="AA272" s="36"/>
      <c r="AB272" s="36"/>
      <c r="AC272" s="36"/>
      <c r="AD272" s="36"/>
      <c r="AE272" s="158"/>
      <c r="AF272" s="36"/>
      <c r="AG272" s="503"/>
      <c r="AH272" s="36"/>
      <c r="AI272" s="36"/>
      <c r="AJ272" s="36"/>
      <c r="AL272" s="109"/>
      <c r="AM272" s="81"/>
      <c r="AN272" s="188"/>
      <c r="AO272" s="80"/>
      <c r="AP272" s="81"/>
      <c r="AQ272" s="81"/>
      <c r="AR272" s="81"/>
      <c r="AU272" s="154"/>
      <c r="BH272" s="357">
        <v>2</v>
      </c>
      <c r="BI272" s="357">
        <v>2</v>
      </c>
      <c r="BM272" s="12">
        <f t="shared" si="36"/>
        <v>0</v>
      </c>
      <c r="BN272" s="37">
        <f t="shared" si="31"/>
        <v>2</v>
      </c>
      <c r="BO272" s="38">
        <f t="shared" si="28"/>
        <v>0.002777777777777778</v>
      </c>
      <c r="BP272" s="120">
        <f t="shared" si="32"/>
        <v>2</v>
      </c>
      <c r="BQ272" s="121">
        <f t="shared" si="29"/>
        <v>0.002777777777777778</v>
      </c>
      <c r="BR272" s="108">
        <f t="shared" si="33"/>
        <v>0</v>
      </c>
      <c r="BS272" s="82">
        <f t="shared" si="30"/>
        <v>0</v>
      </c>
      <c r="BT272" s="136">
        <f t="shared" si="34"/>
        <v>0</v>
      </c>
      <c r="BU272" s="136">
        <f t="shared" si="35"/>
        <v>0</v>
      </c>
      <c r="BV272" s="109"/>
    </row>
    <row r="273" spans="1:74" ht="15.75">
      <c r="A273" s="23"/>
      <c r="B273" s="167" t="s">
        <v>0</v>
      </c>
      <c r="C273" s="156"/>
      <c r="D273" s="271"/>
      <c r="E273" s="272"/>
      <c r="F273" s="156"/>
      <c r="G273" s="156"/>
      <c r="H273" s="156"/>
      <c r="I273" s="156"/>
      <c r="J273" s="156"/>
      <c r="K273" s="156"/>
      <c r="L273" s="36"/>
      <c r="M273" s="156"/>
      <c r="N273" s="156"/>
      <c r="O273" s="157"/>
      <c r="P273" s="156"/>
      <c r="Q273" s="156"/>
      <c r="R273" s="157"/>
      <c r="S273" s="189"/>
      <c r="T273" s="156"/>
      <c r="U273" s="157"/>
      <c r="V273" s="36"/>
      <c r="W273" s="36"/>
      <c r="X273" s="36"/>
      <c r="Y273" s="36"/>
      <c r="Z273" s="174"/>
      <c r="AA273" s="36"/>
      <c r="AB273" s="36"/>
      <c r="AC273" s="36"/>
      <c r="AD273" s="36"/>
      <c r="AE273" s="158"/>
      <c r="AF273" s="36"/>
      <c r="AG273" s="503"/>
      <c r="AH273" s="36"/>
      <c r="AI273" s="36"/>
      <c r="AJ273" s="36"/>
      <c r="AL273" s="109"/>
      <c r="AM273" s="81"/>
      <c r="AN273" s="188"/>
      <c r="AO273" s="80"/>
      <c r="AP273" s="81"/>
      <c r="AQ273" s="81"/>
      <c r="AR273" s="81"/>
      <c r="AU273" s="154"/>
      <c r="BH273" s="357">
        <v>6</v>
      </c>
      <c r="BI273" s="357">
        <v>6</v>
      </c>
      <c r="BM273" s="12">
        <f t="shared" si="36"/>
        <v>0</v>
      </c>
      <c r="BN273" s="37">
        <f aca="true" t="shared" si="38" ref="BN273:BN342">C273+D273+F273+G273+H273+I273+J273+K273+L273+M273+N273+P273+Q273+S273+T273+V273+W273+X273+Y273+Z273+AA273+AB273+AC273+AD273+AF273+AH273+AI273+AJ273+AK273+AL273+AM273+AO273+AP273+AQ273+AR273+BE273+BH273</f>
        <v>6</v>
      </c>
      <c r="BO273" s="38">
        <f aca="true" t="shared" si="39" ref="BO273:BO342">BN273/720</f>
        <v>0.008333333333333333</v>
      </c>
      <c r="BP273" s="120">
        <f aca="true" t="shared" si="40" ref="BP273:BP342">E273+O273+R273+U273+AE273+AG273+AN273+BF273+BG273+BI273+BJ273+BK273</f>
        <v>6</v>
      </c>
      <c r="BQ273" s="121">
        <f aca="true" t="shared" si="41" ref="BQ273:BQ342">BP273/720</f>
        <v>0.008333333333333333</v>
      </c>
      <c r="BR273" s="108">
        <f aca="true" t="shared" si="42" ref="BR273:BR342">AS273+AT273+AU273+AV273+AW273+AX273+AY273+AZ273</f>
        <v>0</v>
      </c>
      <c r="BS273" s="82">
        <f aca="true" t="shared" si="43" ref="BS273:BS342">BR273/720</f>
        <v>0</v>
      </c>
      <c r="BT273" s="136">
        <f aca="true" t="shared" si="44" ref="BT273:BT342">BA273+BC273+BB273+BD273</f>
        <v>0</v>
      </c>
      <c r="BU273" s="136">
        <f aca="true" t="shared" si="45" ref="BU273:BU342">BT273/720</f>
        <v>0</v>
      </c>
      <c r="BV273" s="109"/>
    </row>
    <row r="274" spans="1:74" ht="15.75">
      <c r="A274" s="23"/>
      <c r="B274" s="363" t="s">
        <v>308</v>
      </c>
      <c r="C274" s="156"/>
      <c r="D274" s="271"/>
      <c r="E274" s="272"/>
      <c r="F274" s="156"/>
      <c r="G274" s="156"/>
      <c r="H274" s="156"/>
      <c r="I274" s="156"/>
      <c r="J274" s="156"/>
      <c r="K274" s="156"/>
      <c r="L274" s="36"/>
      <c r="M274" s="156"/>
      <c r="N274" s="156"/>
      <c r="O274" s="157"/>
      <c r="P274" s="156"/>
      <c r="Q274" s="156"/>
      <c r="R274" s="157"/>
      <c r="S274" s="189"/>
      <c r="T274" s="156"/>
      <c r="U274" s="157"/>
      <c r="V274" s="36"/>
      <c r="W274" s="36"/>
      <c r="X274" s="36"/>
      <c r="Y274" s="36"/>
      <c r="Z274" s="174"/>
      <c r="AA274" s="36"/>
      <c r="AB274" s="36"/>
      <c r="AC274" s="36"/>
      <c r="AD274" s="36"/>
      <c r="AE274" s="158"/>
      <c r="AF274" s="36"/>
      <c r="AG274" s="503"/>
      <c r="AH274" s="36"/>
      <c r="AI274" s="36"/>
      <c r="AJ274" s="36"/>
      <c r="AL274" s="109"/>
      <c r="AM274" s="81"/>
      <c r="AN274" s="188"/>
      <c r="AO274" s="80"/>
      <c r="AP274" s="81"/>
      <c r="AQ274" s="81"/>
      <c r="AR274" s="81"/>
      <c r="AU274" s="154"/>
      <c r="BH274" s="357">
        <v>24</v>
      </c>
      <c r="BI274" s="357">
        <v>16</v>
      </c>
      <c r="BJ274" s="357">
        <v>5.61</v>
      </c>
      <c r="BK274" s="357">
        <v>5.94</v>
      </c>
      <c r="BM274" s="12">
        <f t="shared" si="36"/>
        <v>0</v>
      </c>
      <c r="BN274" s="37">
        <f t="shared" si="38"/>
        <v>24</v>
      </c>
      <c r="BO274" s="38">
        <f t="shared" si="39"/>
        <v>0.03333333333333333</v>
      </c>
      <c r="BP274" s="120">
        <f t="shared" si="40"/>
        <v>27.55</v>
      </c>
      <c r="BQ274" s="121">
        <f t="shared" si="41"/>
        <v>0.03826388888888889</v>
      </c>
      <c r="BR274" s="108">
        <f t="shared" si="42"/>
        <v>0</v>
      </c>
      <c r="BS274" s="82">
        <f t="shared" si="43"/>
        <v>0</v>
      </c>
      <c r="BT274" s="136">
        <f t="shared" si="44"/>
        <v>0</v>
      </c>
      <c r="BU274" s="136">
        <f t="shared" si="45"/>
        <v>0</v>
      </c>
      <c r="BV274" s="109"/>
    </row>
    <row r="275" spans="1:74" ht="48.75">
      <c r="A275" s="23"/>
      <c r="B275" s="172" t="s">
        <v>242</v>
      </c>
      <c r="C275" s="165"/>
      <c r="D275" s="165"/>
      <c r="E275" s="166"/>
      <c r="F275" s="165"/>
      <c r="G275" s="165"/>
      <c r="H275" s="165"/>
      <c r="I275" s="165"/>
      <c r="J275" s="165"/>
      <c r="K275" s="165"/>
      <c r="L275" s="185"/>
      <c r="M275" s="165"/>
      <c r="N275" s="165"/>
      <c r="O275" s="166"/>
      <c r="P275" s="165"/>
      <c r="Q275" s="165"/>
      <c r="R275" s="166"/>
      <c r="S275" s="193"/>
      <c r="T275" s="165"/>
      <c r="U275" s="166"/>
      <c r="V275" s="185"/>
      <c r="W275" s="185"/>
      <c r="X275" s="185"/>
      <c r="Y275" s="185"/>
      <c r="Z275" s="245"/>
      <c r="AA275" s="185"/>
      <c r="AB275" s="185"/>
      <c r="AC275" s="185"/>
      <c r="AD275" s="185"/>
      <c r="AE275" s="246"/>
      <c r="AF275" s="185"/>
      <c r="AG275" s="247"/>
      <c r="AH275" s="185"/>
      <c r="AI275" s="185"/>
      <c r="AJ275" s="185"/>
      <c r="AK275" s="185"/>
      <c r="AL275" s="245"/>
      <c r="AM275" s="185"/>
      <c r="AN275" s="247"/>
      <c r="AO275" s="265"/>
      <c r="AP275" s="185"/>
      <c r="AQ275" s="185"/>
      <c r="AR275" s="185"/>
      <c r="AS275" s="244">
        <v>16</v>
      </c>
      <c r="AT275" s="244">
        <v>32</v>
      </c>
      <c r="AU275" s="244">
        <v>32</v>
      </c>
      <c r="AV275" s="249"/>
      <c r="BM275" s="12">
        <f t="shared" si="36"/>
        <v>0</v>
      </c>
      <c r="BN275" s="37">
        <f t="shared" si="38"/>
        <v>0</v>
      </c>
      <c r="BO275" s="38">
        <f t="shared" si="39"/>
        <v>0</v>
      </c>
      <c r="BP275" s="120">
        <f t="shared" si="40"/>
        <v>0</v>
      </c>
      <c r="BQ275" s="121">
        <f t="shared" si="41"/>
        <v>0</v>
      </c>
      <c r="BR275" s="108">
        <f t="shared" si="42"/>
        <v>80</v>
      </c>
      <c r="BS275" s="82">
        <f t="shared" si="43"/>
        <v>0.1111111111111111</v>
      </c>
      <c r="BT275" s="136">
        <f t="shared" si="44"/>
        <v>0</v>
      </c>
      <c r="BU275" s="136">
        <f t="shared" si="45"/>
        <v>0</v>
      </c>
      <c r="BV275" s="109"/>
    </row>
    <row r="276" spans="1:74" ht="15.75">
      <c r="A276" s="23"/>
      <c r="B276" s="172" t="s">
        <v>213</v>
      </c>
      <c r="C276" s="156"/>
      <c r="D276" s="271"/>
      <c r="E276" s="272"/>
      <c r="F276" s="156"/>
      <c r="G276" s="156"/>
      <c r="H276" s="156"/>
      <c r="I276" s="156"/>
      <c r="J276" s="156"/>
      <c r="K276" s="156"/>
      <c r="L276" s="36"/>
      <c r="M276" s="156"/>
      <c r="N276" s="156"/>
      <c r="O276" s="157"/>
      <c r="P276" s="156"/>
      <c r="Q276" s="156"/>
      <c r="R276" s="157"/>
      <c r="S276" s="189"/>
      <c r="T276" s="156"/>
      <c r="U276" s="157"/>
      <c r="V276" s="36"/>
      <c r="W276" s="36"/>
      <c r="X276" s="36"/>
      <c r="Y276" s="36"/>
      <c r="Z276" s="174"/>
      <c r="AA276" s="36"/>
      <c r="AB276" s="36"/>
      <c r="AC276" s="36"/>
      <c r="AD276" s="36"/>
      <c r="AE276" s="158"/>
      <c r="AF276" s="36"/>
      <c r="AG276" s="503"/>
      <c r="AH276" s="36"/>
      <c r="AI276" s="36"/>
      <c r="AJ276" s="36"/>
      <c r="AL276" s="109"/>
      <c r="AM276" s="81">
        <v>32</v>
      </c>
      <c r="AN276" s="188"/>
      <c r="AO276" s="80"/>
      <c r="AP276" s="81"/>
      <c r="AQ276" s="81"/>
      <c r="AR276" s="81"/>
      <c r="AU276" s="154"/>
      <c r="BM276" s="12">
        <f t="shared" si="36"/>
        <v>0</v>
      </c>
      <c r="BN276" s="37">
        <f t="shared" si="38"/>
        <v>32</v>
      </c>
      <c r="BO276" s="38">
        <f t="shared" si="39"/>
        <v>0.044444444444444446</v>
      </c>
      <c r="BP276" s="120">
        <f t="shared" si="40"/>
        <v>0</v>
      </c>
      <c r="BQ276" s="121">
        <f t="shared" si="41"/>
        <v>0</v>
      </c>
      <c r="BR276" s="108">
        <f t="shared" si="42"/>
        <v>0</v>
      </c>
      <c r="BS276" s="82">
        <f t="shared" si="43"/>
        <v>0</v>
      </c>
      <c r="BT276" s="136">
        <f t="shared" si="44"/>
        <v>0</v>
      </c>
      <c r="BU276" s="136">
        <f t="shared" si="45"/>
        <v>0</v>
      </c>
      <c r="BV276" s="109"/>
    </row>
    <row r="277" spans="1:74" ht="54" customHeight="1">
      <c r="A277" s="23"/>
      <c r="B277" s="172" t="s">
        <v>152</v>
      </c>
      <c r="C277" s="177"/>
      <c r="D277" s="332"/>
      <c r="E277" s="336"/>
      <c r="F277" s="177"/>
      <c r="G277" s="177"/>
      <c r="H277" s="177">
        <v>36</v>
      </c>
      <c r="I277" s="177">
        <v>36</v>
      </c>
      <c r="J277" s="177">
        <v>36</v>
      </c>
      <c r="K277" s="177"/>
      <c r="L277" s="221"/>
      <c r="M277" s="177"/>
      <c r="N277" s="177"/>
      <c r="O277" s="220"/>
      <c r="P277" s="177">
        <v>36</v>
      </c>
      <c r="Q277" s="177"/>
      <c r="R277" s="220"/>
      <c r="S277" s="191">
        <v>36</v>
      </c>
      <c r="T277" s="177"/>
      <c r="U277" s="220"/>
      <c r="V277" s="221">
        <v>36</v>
      </c>
      <c r="W277" s="221"/>
      <c r="X277" s="221">
        <v>36</v>
      </c>
      <c r="Y277" s="221">
        <v>36</v>
      </c>
      <c r="Z277" s="222">
        <v>36</v>
      </c>
      <c r="AA277" s="221"/>
      <c r="AB277" s="221">
        <v>36</v>
      </c>
      <c r="AC277" s="221"/>
      <c r="AD277" s="221"/>
      <c r="AE277" s="223"/>
      <c r="AF277" s="221">
        <v>36</v>
      </c>
      <c r="AG277" s="224">
        <v>36</v>
      </c>
      <c r="AH277" s="221"/>
      <c r="AI277" s="221">
        <v>36</v>
      </c>
      <c r="AJ277" s="221"/>
      <c r="AK277" s="221">
        <v>36</v>
      </c>
      <c r="AL277" s="222"/>
      <c r="AM277" s="221"/>
      <c r="AN277" s="224">
        <v>36</v>
      </c>
      <c r="AO277" s="225"/>
      <c r="AP277" s="221"/>
      <c r="AQ277" s="221"/>
      <c r="AR277" s="221"/>
      <c r="AS277" s="226"/>
      <c r="AT277" s="226"/>
      <c r="AU277" s="227"/>
      <c r="AV277" s="228"/>
      <c r="AW277" s="228"/>
      <c r="AX277" s="228"/>
      <c r="AY277" s="228"/>
      <c r="AZ277" s="228"/>
      <c r="BA277" s="229"/>
      <c r="BB277" s="229"/>
      <c r="BC277" s="229"/>
      <c r="BD277" s="229"/>
      <c r="BM277" s="12">
        <f t="shared" si="36"/>
        <v>0</v>
      </c>
      <c r="BN277" s="37">
        <f t="shared" si="38"/>
        <v>468</v>
      </c>
      <c r="BO277" s="38">
        <f t="shared" si="39"/>
        <v>0.65</v>
      </c>
      <c r="BP277" s="120">
        <f t="shared" si="40"/>
        <v>72</v>
      </c>
      <c r="BQ277" s="121">
        <f t="shared" si="41"/>
        <v>0.1</v>
      </c>
      <c r="BR277" s="108">
        <f t="shared" si="42"/>
        <v>0</v>
      </c>
      <c r="BS277" s="82">
        <f t="shared" si="43"/>
        <v>0</v>
      </c>
      <c r="BT277" s="136">
        <f t="shared" si="44"/>
        <v>0</v>
      </c>
      <c r="BU277" s="136">
        <f t="shared" si="45"/>
        <v>0</v>
      </c>
      <c r="BV277" s="109"/>
    </row>
    <row r="278" spans="1:74" ht="15.75">
      <c r="A278" s="23"/>
      <c r="B278" s="168" t="s">
        <v>1</v>
      </c>
      <c r="C278" s="175"/>
      <c r="D278" s="271"/>
      <c r="E278" s="272"/>
      <c r="F278" s="175"/>
      <c r="G278" s="175"/>
      <c r="H278" s="175"/>
      <c r="I278" s="175"/>
      <c r="J278" s="175"/>
      <c r="K278" s="175"/>
      <c r="L278" s="232"/>
      <c r="M278" s="175"/>
      <c r="N278" s="175"/>
      <c r="O278" s="230"/>
      <c r="P278" s="175"/>
      <c r="Q278" s="175"/>
      <c r="R278" s="230"/>
      <c r="S278" s="231"/>
      <c r="T278" s="175"/>
      <c r="U278" s="230"/>
      <c r="V278" s="232"/>
      <c r="W278" s="232"/>
      <c r="X278" s="232"/>
      <c r="Y278" s="232"/>
      <c r="Z278" s="233"/>
      <c r="AA278" s="232"/>
      <c r="AB278" s="232"/>
      <c r="AC278" s="232"/>
      <c r="AD278" s="232"/>
      <c r="AE278" s="234"/>
      <c r="AF278" s="232"/>
      <c r="AG278" s="504"/>
      <c r="AH278" s="232"/>
      <c r="AI278" s="232"/>
      <c r="AJ278" s="232"/>
      <c r="AK278" s="235"/>
      <c r="AL278" s="516"/>
      <c r="AM278" s="235"/>
      <c r="AN278" s="236"/>
      <c r="AO278" s="237"/>
      <c r="AP278" s="235"/>
      <c r="AQ278" s="235"/>
      <c r="AR278" s="235"/>
      <c r="AS278" s="238"/>
      <c r="AT278" s="238"/>
      <c r="AU278" s="238"/>
      <c r="AV278" s="228"/>
      <c r="AW278" s="228"/>
      <c r="AX278" s="228"/>
      <c r="AY278" s="228"/>
      <c r="AZ278" s="228"/>
      <c r="BA278" s="229"/>
      <c r="BB278" s="229"/>
      <c r="BC278" s="229"/>
      <c r="BD278" s="229"/>
      <c r="BM278" s="12">
        <f t="shared" si="36"/>
        <v>0</v>
      </c>
      <c r="BN278" s="37">
        <f t="shared" si="38"/>
        <v>0</v>
      </c>
      <c r="BO278" s="38">
        <f t="shared" si="39"/>
        <v>0</v>
      </c>
      <c r="BP278" s="120">
        <f t="shared" si="40"/>
        <v>0</v>
      </c>
      <c r="BQ278" s="121">
        <f t="shared" si="41"/>
        <v>0</v>
      </c>
      <c r="BR278" s="108">
        <f t="shared" si="42"/>
        <v>0</v>
      </c>
      <c r="BS278" s="82">
        <f t="shared" si="43"/>
        <v>0</v>
      </c>
      <c r="BT278" s="136">
        <f t="shared" si="44"/>
        <v>0</v>
      </c>
      <c r="BU278" s="136">
        <f t="shared" si="45"/>
        <v>0</v>
      </c>
      <c r="BV278" s="109"/>
    </row>
    <row r="279" spans="1:74" ht="15.75">
      <c r="A279" s="23"/>
      <c r="B279" s="171"/>
      <c r="C279" s="175"/>
      <c r="D279" s="271"/>
      <c r="E279" s="272"/>
      <c r="F279" s="175"/>
      <c r="G279" s="175"/>
      <c r="H279" s="175"/>
      <c r="I279" s="175"/>
      <c r="J279" s="175"/>
      <c r="K279" s="175"/>
      <c r="L279" s="232"/>
      <c r="M279" s="175"/>
      <c r="N279" s="175"/>
      <c r="O279" s="230"/>
      <c r="P279" s="175"/>
      <c r="Q279" s="175"/>
      <c r="R279" s="230"/>
      <c r="S279" s="231"/>
      <c r="T279" s="175"/>
      <c r="U279" s="230"/>
      <c r="V279" s="232"/>
      <c r="W279" s="232"/>
      <c r="X279" s="232"/>
      <c r="Y279" s="232"/>
      <c r="Z279" s="233"/>
      <c r="AA279" s="232"/>
      <c r="AB279" s="232"/>
      <c r="AC279" s="232"/>
      <c r="AD279" s="232"/>
      <c r="AE279" s="234"/>
      <c r="AF279" s="232"/>
      <c r="AG279" s="504"/>
      <c r="AH279" s="232"/>
      <c r="AI279" s="232"/>
      <c r="AJ279" s="232"/>
      <c r="AK279" s="235"/>
      <c r="AL279" s="516"/>
      <c r="AM279" s="235"/>
      <c r="AN279" s="236"/>
      <c r="AO279" s="237"/>
      <c r="AP279" s="235"/>
      <c r="AQ279" s="235"/>
      <c r="AR279" s="235"/>
      <c r="AS279" s="238"/>
      <c r="AT279" s="238"/>
      <c r="AU279" s="238"/>
      <c r="AV279" s="228"/>
      <c r="AW279" s="228"/>
      <c r="AX279" s="228"/>
      <c r="AY279" s="228"/>
      <c r="AZ279" s="228"/>
      <c r="BA279" s="229"/>
      <c r="BB279" s="229"/>
      <c r="BC279" s="229"/>
      <c r="BD279" s="229"/>
      <c r="BM279" s="12">
        <f t="shared" si="36"/>
        <v>0</v>
      </c>
      <c r="BN279" s="37">
        <f t="shared" si="38"/>
        <v>0</v>
      </c>
      <c r="BO279" s="38">
        <f t="shared" si="39"/>
        <v>0</v>
      </c>
      <c r="BP279" s="120">
        <f t="shared" si="40"/>
        <v>0</v>
      </c>
      <c r="BQ279" s="121">
        <f t="shared" si="41"/>
        <v>0</v>
      </c>
      <c r="BR279" s="108">
        <f t="shared" si="42"/>
        <v>0</v>
      </c>
      <c r="BS279" s="82">
        <f t="shared" si="43"/>
        <v>0</v>
      </c>
      <c r="BT279" s="136">
        <f t="shared" si="44"/>
        <v>0</v>
      </c>
      <c r="BU279" s="136">
        <f t="shared" si="45"/>
        <v>0</v>
      </c>
      <c r="BV279" s="109"/>
    </row>
    <row r="280" spans="1:74" ht="15.75">
      <c r="A280" s="23" t="s">
        <v>111</v>
      </c>
      <c r="B280" s="171"/>
      <c r="C280" s="175"/>
      <c r="D280" s="271"/>
      <c r="E280" s="272"/>
      <c r="F280" s="175"/>
      <c r="G280" s="175"/>
      <c r="H280" s="175"/>
      <c r="I280" s="175"/>
      <c r="J280" s="175"/>
      <c r="K280" s="175"/>
      <c r="L280" s="232"/>
      <c r="M280" s="175"/>
      <c r="N280" s="175"/>
      <c r="O280" s="230"/>
      <c r="P280" s="175"/>
      <c r="Q280" s="175"/>
      <c r="R280" s="230"/>
      <c r="S280" s="231"/>
      <c r="T280" s="175"/>
      <c r="U280" s="230"/>
      <c r="V280" s="232"/>
      <c r="W280" s="232"/>
      <c r="X280" s="232"/>
      <c r="Y280" s="232"/>
      <c r="Z280" s="233"/>
      <c r="AA280" s="232"/>
      <c r="AB280" s="232"/>
      <c r="AC280" s="232"/>
      <c r="AD280" s="232"/>
      <c r="AE280" s="234"/>
      <c r="AF280" s="232"/>
      <c r="AG280" s="504"/>
      <c r="AH280" s="232"/>
      <c r="AI280" s="232"/>
      <c r="AJ280" s="232"/>
      <c r="AK280" s="235"/>
      <c r="AL280" s="516"/>
      <c r="AM280" s="235"/>
      <c r="AN280" s="236"/>
      <c r="AO280" s="237"/>
      <c r="AP280" s="235"/>
      <c r="AQ280" s="235"/>
      <c r="AR280" s="235"/>
      <c r="AS280" s="238"/>
      <c r="AT280" s="238"/>
      <c r="AU280" s="238"/>
      <c r="AV280" s="228"/>
      <c r="AW280" s="228"/>
      <c r="AX280" s="228"/>
      <c r="AY280" s="228"/>
      <c r="AZ280" s="228"/>
      <c r="BA280" s="229"/>
      <c r="BB280" s="229"/>
      <c r="BC280" s="229"/>
      <c r="BD280" s="229"/>
      <c r="BL280" s="20">
        <f>BN280+BP280</f>
        <v>332</v>
      </c>
      <c r="BM280" s="12">
        <f>BL280/720</f>
        <v>0.46111111111111114</v>
      </c>
      <c r="BN280" s="37">
        <f>SUM(BN281:BN283)</f>
        <v>244</v>
      </c>
      <c r="BO280" s="38">
        <f t="shared" si="39"/>
        <v>0.3388888888888889</v>
      </c>
      <c r="BP280" s="120">
        <f>SUM(BP281:BP283)</f>
        <v>88</v>
      </c>
      <c r="BQ280" s="121">
        <f t="shared" si="41"/>
        <v>0.12222222222222222</v>
      </c>
      <c r="BR280" s="108"/>
      <c r="BT280" s="136"/>
      <c r="BU280" s="136"/>
      <c r="BV280" s="109"/>
    </row>
    <row r="281" spans="2:75" s="4" customFormat="1" ht="48">
      <c r="B281" s="172" t="s">
        <v>148</v>
      </c>
      <c r="C281" s="165"/>
      <c r="D281" s="165"/>
      <c r="E281" s="166"/>
      <c r="F281" s="165">
        <v>40</v>
      </c>
      <c r="G281" s="165"/>
      <c r="H281" s="165">
        <v>30</v>
      </c>
      <c r="I281" s="165"/>
      <c r="J281" s="165"/>
      <c r="K281" s="165"/>
      <c r="L281" s="207"/>
      <c r="M281" s="165"/>
      <c r="N281" s="165"/>
      <c r="O281" s="166"/>
      <c r="P281" s="165">
        <v>30</v>
      </c>
      <c r="Q281" s="165"/>
      <c r="R281" s="166"/>
      <c r="S281" s="193"/>
      <c r="T281" s="165">
        <v>40</v>
      </c>
      <c r="U281" s="166">
        <v>40</v>
      </c>
      <c r="V281" s="207"/>
      <c r="W281" s="207">
        <v>40</v>
      </c>
      <c r="X281" s="207"/>
      <c r="Y281" s="207"/>
      <c r="Z281" s="239"/>
      <c r="AA281" s="207"/>
      <c r="AB281" s="207"/>
      <c r="AC281" s="207"/>
      <c r="AD281" s="207">
        <v>40</v>
      </c>
      <c r="AE281" s="208">
        <v>40</v>
      </c>
      <c r="AF281" s="207"/>
      <c r="AG281" s="240"/>
      <c r="AH281" s="207"/>
      <c r="AI281" s="207"/>
      <c r="AJ281" s="207"/>
      <c r="AK281" s="207"/>
      <c r="AL281" s="239"/>
      <c r="AM281" s="207"/>
      <c r="AN281" s="240"/>
      <c r="AO281" s="241"/>
      <c r="AP281" s="207"/>
      <c r="AQ281" s="207"/>
      <c r="AR281" s="207"/>
      <c r="AS281" s="242"/>
      <c r="AT281" s="242"/>
      <c r="AU281" s="242"/>
      <c r="AV281" s="228"/>
      <c r="AW281" s="228"/>
      <c r="AX281" s="228"/>
      <c r="AY281" s="228"/>
      <c r="AZ281" s="228"/>
      <c r="BA281" s="229"/>
      <c r="BB281" s="229"/>
      <c r="BC281" s="229"/>
      <c r="BD281" s="229"/>
      <c r="BE281" s="357"/>
      <c r="BF281" s="357"/>
      <c r="BG281" s="357"/>
      <c r="BH281" s="357"/>
      <c r="BI281" s="357"/>
      <c r="BJ281" s="357"/>
      <c r="BK281" s="357"/>
      <c r="BL281" s="20"/>
      <c r="BM281" s="12">
        <f t="shared" si="36"/>
        <v>0</v>
      </c>
      <c r="BN281" s="37">
        <f t="shared" si="38"/>
        <v>220</v>
      </c>
      <c r="BO281" s="38">
        <f t="shared" si="39"/>
        <v>0.3055555555555556</v>
      </c>
      <c r="BP281" s="120">
        <f t="shared" si="40"/>
        <v>80</v>
      </c>
      <c r="BQ281" s="121">
        <f t="shared" si="41"/>
        <v>0.1111111111111111</v>
      </c>
      <c r="BR281" s="108">
        <f t="shared" si="42"/>
        <v>0</v>
      </c>
      <c r="BS281" s="82">
        <f t="shared" si="43"/>
        <v>0</v>
      </c>
      <c r="BT281" s="136">
        <f t="shared" si="44"/>
        <v>0</v>
      </c>
      <c r="BU281" s="136">
        <f t="shared" si="45"/>
        <v>0</v>
      </c>
      <c r="BV281" s="109"/>
      <c r="BW281" s="69"/>
    </row>
    <row r="282" spans="1:75" s="4" customFormat="1" ht="15.75">
      <c r="A282" s="23"/>
      <c r="B282" s="171" t="s">
        <v>1</v>
      </c>
      <c r="C282" s="165"/>
      <c r="D282" s="165"/>
      <c r="E282" s="166"/>
      <c r="F282" s="165">
        <v>1</v>
      </c>
      <c r="G282" s="165"/>
      <c r="H282" s="165">
        <v>1</v>
      </c>
      <c r="I282" s="165"/>
      <c r="J282" s="165"/>
      <c r="K282" s="165"/>
      <c r="L282" s="207"/>
      <c r="M282" s="165"/>
      <c r="N282" s="165"/>
      <c r="O282" s="166"/>
      <c r="P282" s="165">
        <v>1</v>
      </c>
      <c r="Q282" s="165"/>
      <c r="R282" s="166"/>
      <c r="S282" s="193"/>
      <c r="T282" s="165">
        <v>1</v>
      </c>
      <c r="U282" s="166">
        <v>1</v>
      </c>
      <c r="V282" s="207"/>
      <c r="W282" s="207">
        <v>1</v>
      </c>
      <c r="X282" s="207"/>
      <c r="Y282" s="207"/>
      <c r="Z282" s="239"/>
      <c r="AA282" s="207"/>
      <c r="AB282" s="207"/>
      <c r="AC282" s="207"/>
      <c r="AD282" s="207">
        <v>1</v>
      </c>
      <c r="AE282" s="208">
        <v>1</v>
      </c>
      <c r="AF282" s="207"/>
      <c r="AG282" s="240"/>
      <c r="AH282" s="207"/>
      <c r="AI282" s="207"/>
      <c r="AJ282" s="207"/>
      <c r="AK282" s="207"/>
      <c r="AL282" s="239"/>
      <c r="AM282" s="207"/>
      <c r="AN282" s="240"/>
      <c r="AO282" s="241"/>
      <c r="AP282" s="207"/>
      <c r="AQ282" s="207"/>
      <c r="AR282" s="207"/>
      <c r="AS282" s="242"/>
      <c r="AT282" s="242"/>
      <c r="AU282" s="242"/>
      <c r="AV282" s="228"/>
      <c r="AW282" s="228"/>
      <c r="AX282" s="228"/>
      <c r="AY282" s="228"/>
      <c r="AZ282" s="228"/>
      <c r="BA282" s="229"/>
      <c r="BB282" s="229"/>
      <c r="BC282" s="229"/>
      <c r="BD282" s="229"/>
      <c r="BE282" s="357"/>
      <c r="BF282" s="357"/>
      <c r="BG282" s="357"/>
      <c r="BH282" s="357"/>
      <c r="BI282" s="357"/>
      <c r="BJ282" s="357"/>
      <c r="BK282" s="357"/>
      <c r="BL282" s="20"/>
      <c r="BM282" s="12">
        <f t="shared" si="36"/>
        <v>0</v>
      </c>
      <c r="BN282" s="37">
        <f t="shared" si="38"/>
        <v>6</v>
      </c>
      <c r="BO282" s="38">
        <f t="shared" si="39"/>
        <v>0.008333333333333333</v>
      </c>
      <c r="BP282" s="120">
        <f t="shared" si="40"/>
        <v>2</v>
      </c>
      <c r="BQ282" s="121">
        <f t="shared" si="41"/>
        <v>0.002777777777777778</v>
      </c>
      <c r="BR282" s="108">
        <f t="shared" si="42"/>
        <v>0</v>
      </c>
      <c r="BS282" s="82">
        <f t="shared" si="43"/>
        <v>0</v>
      </c>
      <c r="BT282" s="136">
        <f t="shared" si="44"/>
        <v>0</v>
      </c>
      <c r="BU282" s="136">
        <f t="shared" si="45"/>
        <v>0</v>
      </c>
      <c r="BV282" s="109"/>
      <c r="BW282" s="69"/>
    </row>
    <row r="283" spans="1:75" s="4" customFormat="1" ht="15.75">
      <c r="A283" s="23"/>
      <c r="B283" s="171" t="s">
        <v>0</v>
      </c>
      <c r="C283" s="165"/>
      <c r="D283" s="165"/>
      <c r="E283" s="166"/>
      <c r="F283" s="165">
        <v>3</v>
      </c>
      <c r="G283" s="165"/>
      <c r="H283" s="165">
        <v>3</v>
      </c>
      <c r="I283" s="165"/>
      <c r="J283" s="165"/>
      <c r="K283" s="165"/>
      <c r="L283" s="207"/>
      <c r="M283" s="165"/>
      <c r="N283" s="165"/>
      <c r="O283" s="166"/>
      <c r="P283" s="165">
        <v>3</v>
      </c>
      <c r="Q283" s="165"/>
      <c r="R283" s="166"/>
      <c r="S283" s="193"/>
      <c r="T283" s="165">
        <v>3</v>
      </c>
      <c r="U283" s="166">
        <v>3</v>
      </c>
      <c r="V283" s="207"/>
      <c r="W283" s="207">
        <v>3</v>
      </c>
      <c r="X283" s="207"/>
      <c r="Y283" s="207"/>
      <c r="Z283" s="239"/>
      <c r="AA283" s="207"/>
      <c r="AB283" s="207"/>
      <c r="AC283" s="207"/>
      <c r="AD283" s="207">
        <v>3</v>
      </c>
      <c r="AE283" s="208">
        <v>3</v>
      </c>
      <c r="AF283" s="207"/>
      <c r="AG283" s="240"/>
      <c r="AH283" s="207"/>
      <c r="AI283" s="207"/>
      <c r="AJ283" s="207"/>
      <c r="AK283" s="207"/>
      <c r="AL283" s="239"/>
      <c r="AM283" s="207"/>
      <c r="AN283" s="240"/>
      <c r="AO283" s="241"/>
      <c r="AP283" s="207"/>
      <c r="AQ283" s="207"/>
      <c r="AR283" s="207"/>
      <c r="AS283" s="242"/>
      <c r="AT283" s="242"/>
      <c r="AU283" s="242"/>
      <c r="AV283" s="228"/>
      <c r="AW283" s="228"/>
      <c r="AX283" s="228"/>
      <c r="AY283" s="228"/>
      <c r="AZ283" s="228"/>
      <c r="BA283" s="229"/>
      <c r="BB283" s="229"/>
      <c r="BC283" s="229"/>
      <c r="BD283" s="229"/>
      <c r="BE283" s="357"/>
      <c r="BF283" s="357"/>
      <c r="BG283" s="357"/>
      <c r="BH283" s="357"/>
      <c r="BI283" s="357"/>
      <c r="BJ283" s="357"/>
      <c r="BK283" s="357"/>
      <c r="BL283" s="20"/>
      <c r="BM283" s="12">
        <f t="shared" si="36"/>
        <v>0</v>
      </c>
      <c r="BN283" s="37">
        <f t="shared" si="38"/>
        <v>18</v>
      </c>
      <c r="BO283" s="38">
        <f t="shared" si="39"/>
        <v>0.025</v>
      </c>
      <c r="BP283" s="120">
        <f t="shared" si="40"/>
        <v>6</v>
      </c>
      <c r="BQ283" s="121">
        <f t="shared" si="41"/>
        <v>0.008333333333333333</v>
      </c>
      <c r="BR283" s="108">
        <f t="shared" si="42"/>
        <v>0</v>
      </c>
      <c r="BS283" s="82">
        <f t="shared" si="43"/>
        <v>0</v>
      </c>
      <c r="BT283" s="136">
        <f t="shared" si="44"/>
        <v>0</v>
      </c>
      <c r="BU283" s="136">
        <f t="shared" si="45"/>
        <v>0</v>
      </c>
      <c r="BV283" s="109"/>
      <c r="BW283" s="69"/>
    </row>
    <row r="284" spans="1:75" s="4" customFormat="1" ht="15.75">
      <c r="A284" s="23" t="s">
        <v>113</v>
      </c>
      <c r="B284" s="171"/>
      <c r="C284" s="165"/>
      <c r="D284" s="165"/>
      <c r="E284" s="166"/>
      <c r="F284" s="165"/>
      <c r="G284" s="165"/>
      <c r="H284" s="165"/>
      <c r="I284" s="165"/>
      <c r="J284" s="165"/>
      <c r="K284" s="165"/>
      <c r="L284" s="207"/>
      <c r="M284" s="165"/>
      <c r="N284" s="165"/>
      <c r="O284" s="166"/>
      <c r="P284" s="165"/>
      <c r="Q284" s="165"/>
      <c r="R284" s="166"/>
      <c r="S284" s="193"/>
      <c r="T284" s="165"/>
      <c r="U284" s="166"/>
      <c r="V284" s="207"/>
      <c r="W284" s="207"/>
      <c r="X284" s="207"/>
      <c r="Y284" s="207"/>
      <c r="Z284" s="239"/>
      <c r="AA284" s="207"/>
      <c r="AB284" s="207"/>
      <c r="AC284" s="207"/>
      <c r="AD284" s="207"/>
      <c r="AE284" s="208"/>
      <c r="AF284" s="207"/>
      <c r="AG284" s="240"/>
      <c r="AH284" s="207"/>
      <c r="AI284" s="207"/>
      <c r="AJ284" s="207"/>
      <c r="AK284" s="207"/>
      <c r="AL284" s="239"/>
      <c r="AM284" s="207"/>
      <c r="AN284" s="240"/>
      <c r="AO284" s="241"/>
      <c r="AP284" s="207"/>
      <c r="AQ284" s="207"/>
      <c r="AR284" s="207"/>
      <c r="AS284" s="242"/>
      <c r="AT284" s="242"/>
      <c r="AU284" s="242"/>
      <c r="AV284" s="228"/>
      <c r="AW284" s="228"/>
      <c r="AX284" s="228"/>
      <c r="AY284" s="228"/>
      <c r="AZ284" s="228"/>
      <c r="BA284" s="229"/>
      <c r="BB284" s="229"/>
      <c r="BC284" s="229"/>
      <c r="BD284" s="229"/>
      <c r="BE284" s="357"/>
      <c r="BF284" s="357"/>
      <c r="BG284" s="357"/>
      <c r="BH284" s="357"/>
      <c r="BI284" s="357"/>
      <c r="BJ284" s="357"/>
      <c r="BK284" s="357"/>
      <c r="BL284" s="20">
        <f>BN284+BP284+BR284</f>
        <v>1368</v>
      </c>
      <c r="BM284" s="12">
        <f>BL284/720</f>
        <v>1.9</v>
      </c>
      <c r="BN284" s="37">
        <f>SUM(BN285:BN317)</f>
        <v>234</v>
      </c>
      <c r="BO284" s="38">
        <f t="shared" si="39"/>
        <v>0.325</v>
      </c>
      <c r="BP284" s="120">
        <f>SUM(BP285:BP317)</f>
        <v>228</v>
      </c>
      <c r="BQ284" s="121">
        <f t="shared" si="41"/>
        <v>0.31666666666666665</v>
      </c>
      <c r="BR284" s="108">
        <f>SUM(BR285:BR317)</f>
        <v>906</v>
      </c>
      <c r="BS284" s="82">
        <f t="shared" si="43"/>
        <v>1.2583333333333333</v>
      </c>
      <c r="BT284" s="136"/>
      <c r="BU284" s="136"/>
      <c r="BV284" s="109"/>
      <c r="BW284" s="69"/>
    </row>
    <row r="285" spans="2:75" s="4" customFormat="1" ht="15.75" customHeight="1">
      <c r="B285" s="172" t="s">
        <v>189</v>
      </c>
      <c r="C285" s="165"/>
      <c r="D285" s="165"/>
      <c r="E285" s="166"/>
      <c r="F285" s="165"/>
      <c r="G285" s="165"/>
      <c r="H285" s="165"/>
      <c r="I285" s="165"/>
      <c r="J285" s="165"/>
      <c r="K285" s="165"/>
      <c r="L285" s="207"/>
      <c r="M285" s="165"/>
      <c r="N285" s="165"/>
      <c r="O285" s="166"/>
      <c r="P285" s="165"/>
      <c r="Q285" s="165"/>
      <c r="R285" s="166"/>
      <c r="S285" s="193"/>
      <c r="T285" s="165"/>
      <c r="U285" s="166"/>
      <c r="V285" s="207"/>
      <c r="W285" s="207"/>
      <c r="X285" s="207"/>
      <c r="Y285" s="207"/>
      <c r="Z285" s="239"/>
      <c r="AA285" s="207"/>
      <c r="AB285" s="207"/>
      <c r="AC285" s="207"/>
      <c r="AD285" s="207"/>
      <c r="AE285" s="208"/>
      <c r="AF285" s="207">
        <v>34</v>
      </c>
      <c r="AG285" s="240">
        <v>34</v>
      </c>
      <c r="AH285" s="207"/>
      <c r="AI285" s="207"/>
      <c r="AJ285" s="207"/>
      <c r="AK285" s="207"/>
      <c r="AL285" s="239"/>
      <c r="AM285" s="207"/>
      <c r="AN285" s="240"/>
      <c r="AO285" s="241"/>
      <c r="AP285" s="207"/>
      <c r="AQ285" s="207"/>
      <c r="AR285" s="207"/>
      <c r="AS285" s="242"/>
      <c r="AT285" s="242"/>
      <c r="AU285" s="242"/>
      <c r="AV285" s="228"/>
      <c r="AW285" s="228"/>
      <c r="AX285" s="228"/>
      <c r="AY285" s="228"/>
      <c r="AZ285" s="228"/>
      <c r="BA285" s="229"/>
      <c r="BB285" s="229"/>
      <c r="BC285" s="229"/>
      <c r="BD285" s="229"/>
      <c r="BE285" s="357"/>
      <c r="BF285" s="357"/>
      <c r="BG285" s="357"/>
      <c r="BH285" s="357"/>
      <c r="BI285" s="357"/>
      <c r="BJ285" s="357"/>
      <c r="BK285" s="357"/>
      <c r="BL285" s="20"/>
      <c r="BM285" s="12">
        <f t="shared" si="36"/>
        <v>0</v>
      </c>
      <c r="BN285" s="37">
        <f t="shared" si="38"/>
        <v>34</v>
      </c>
      <c r="BO285" s="38">
        <f t="shared" si="39"/>
        <v>0.04722222222222222</v>
      </c>
      <c r="BP285" s="120">
        <f t="shared" si="40"/>
        <v>34</v>
      </c>
      <c r="BQ285" s="121">
        <f t="shared" si="41"/>
        <v>0.04722222222222222</v>
      </c>
      <c r="BR285" s="108">
        <f t="shared" si="42"/>
        <v>0</v>
      </c>
      <c r="BS285" s="82">
        <f t="shared" si="43"/>
        <v>0</v>
      </c>
      <c r="BT285" s="136">
        <f t="shared" si="44"/>
        <v>0</v>
      </c>
      <c r="BU285" s="136">
        <f t="shared" si="45"/>
        <v>0</v>
      </c>
      <c r="BV285" s="109"/>
      <c r="BW285" s="69"/>
    </row>
    <row r="286" spans="1:75" s="4" customFormat="1" ht="16.5" customHeight="1">
      <c r="A286" s="23"/>
      <c r="B286" s="171" t="s">
        <v>1</v>
      </c>
      <c r="C286" s="165"/>
      <c r="D286" s="165"/>
      <c r="E286" s="166"/>
      <c r="F286" s="165"/>
      <c r="G286" s="165"/>
      <c r="H286" s="165"/>
      <c r="I286" s="165"/>
      <c r="J286" s="165"/>
      <c r="K286" s="165"/>
      <c r="L286" s="207"/>
      <c r="M286" s="165"/>
      <c r="N286" s="165"/>
      <c r="O286" s="166"/>
      <c r="P286" s="165"/>
      <c r="Q286" s="165"/>
      <c r="R286" s="166"/>
      <c r="S286" s="193"/>
      <c r="T286" s="165"/>
      <c r="U286" s="166"/>
      <c r="V286" s="207"/>
      <c r="W286" s="207"/>
      <c r="X286" s="207"/>
      <c r="Y286" s="207"/>
      <c r="Z286" s="239"/>
      <c r="AA286" s="207"/>
      <c r="AB286" s="207"/>
      <c r="AC286" s="207"/>
      <c r="AD286" s="207"/>
      <c r="AE286" s="208"/>
      <c r="AF286" s="207">
        <v>1</v>
      </c>
      <c r="AG286" s="240">
        <v>1</v>
      </c>
      <c r="AH286" s="207"/>
      <c r="AI286" s="207"/>
      <c r="AJ286" s="207"/>
      <c r="AK286" s="207"/>
      <c r="AL286" s="239"/>
      <c r="AM286" s="207"/>
      <c r="AN286" s="240"/>
      <c r="AO286" s="241"/>
      <c r="AP286" s="207"/>
      <c r="AQ286" s="207"/>
      <c r="AR286" s="207"/>
      <c r="AS286" s="242"/>
      <c r="AT286" s="242"/>
      <c r="AU286" s="242"/>
      <c r="AV286" s="228"/>
      <c r="AW286" s="228"/>
      <c r="AX286" s="228"/>
      <c r="AY286" s="228"/>
      <c r="AZ286" s="228"/>
      <c r="BA286" s="229"/>
      <c r="BB286" s="229"/>
      <c r="BC286" s="229"/>
      <c r="BD286" s="229"/>
      <c r="BE286" s="357"/>
      <c r="BF286" s="357"/>
      <c r="BG286" s="357"/>
      <c r="BH286" s="357"/>
      <c r="BI286" s="357"/>
      <c r="BJ286" s="357"/>
      <c r="BK286" s="357"/>
      <c r="BL286" s="20"/>
      <c r="BM286" s="12">
        <f t="shared" si="36"/>
        <v>0</v>
      </c>
      <c r="BN286" s="37">
        <f t="shared" si="38"/>
        <v>1</v>
      </c>
      <c r="BO286" s="38">
        <f t="shared" si="39"/>
        <v>0.001388888888888889</v>
      </c>
      <c r="BP286" s="120">
        <f t="shared" si="40"/>
        <v>1</v>
      </c>
      <c r="BQ286" s="121">
        <f t="shared" si="41"/>
        <v>0.001388888888888889</v>
      </c>
      <c r="BR286" s="108">
        <f t="shared" si="42"/>
        <v>0</v>
      </c>
      <c r="BS286" s="82">
        <f t="shared" si="43"/>
        <v>0</v>
      </c>
      <c r="BT286" s="136">
        <f t="shared" si="44"/>
        <v>0</v>
      </c>
      <c r="BU286" s="136">
        <f t="shared" si="45"/>
        <v>0</v>
      </c>
      <c r="BV286" s="109"/>
      <c r="BW286" s="69"/>
    </row>
    <row r="287" spans="1:75" s="4" customFormat="1" ht="18" customHeight="1">
      <c r="A287" s="23"/>
      <c r="B287" s="171" t="s">
        <v>0</v>
      </c>
      <c r="C287" s="165"/>
      <c r="D287" s="165"/>
      <c r="E287" s="166"/>
      <c r="F287" s="165"/>
      <c r="G287" s="165"/>
      <c r="H287" s="165"/>
      <c r="I287" s="165"/>
      <c r="J287" s="165"/>
      <c r="K287" s="165"/>
      <c r="L287" s="207"/>
      <c r="M287" s="165"/>
      <c r="N287" s="165"/>
      <c r="O287" s="166"/>
      <c r="P287" s="165"/>
      <c r="Q287" s="165"/>
      <c r="R287" s="166"/>
      <c r="S287" s="193"/>
      <c r="T287" s="165"/>
      <c r="U287" s="166"/>
      <c r="V287" s="207"/>
      <c r="W287" s="207"/>
      <c r="X287" s="207"/>
      <c r="Y287" s="207"/>
      <c r="Z287" s="239"/>
      <c r="AA287" s="207"/>
      <c r="AB287" s="207"/>
      <c r="AC287" s="207"/>
      <c r="AD287" s="207"/>
      <c r="AE287" s="208"/>
      <c r="AF287" s="207">
        <v>3</v>
      </c>
      <c r="AG287" s="240">
        <v>3</v>
      </c>
      <c r="AH287" s="207"/>
      <c r="AI287" s="207"/>
      <c r="AJ287" s="207"/>
      <c r="AK287" s="207"/>
      <c r="AL287" s="239"/>
      <c r="AM287" s="207"/>
      <c r="AN287" s="240"/>
      <c r="AO287" s="241"/>
      <c r="AP287" s="207"/>
      <c r="AQ287" s="207"/>
      <c r="AR287" s="207"/>
      <c r="AS287" s="242"/>
      <c r="AT287" s="242"/>
      <c r="AU287" s="242"/>
      <c r="AV287" s="228"/>
      <c r="AW287" s="228"/>
      <c r="AX287" s="228"/>
      <c r="AY287" s="228"/>
      <c r="AZ287" s="228"/>
      <c r="BA287" s="229"/>
      <c r="BB287" s="229"/>
      <c r="BC287" s="229"/>
      <c r="BD287" s="229"/>
      <c r="BE287" s="357"/>
      <c r="BF287" s="357"/>
      <c r="BG287" s="357"/>
      <c r="BH287" s="357"/>
      <c r="BI287" s="357"/>
      <c r="BJ287" s="357"/>
      <c r="BK287" s="357"/>
      <c r="BL287" s="20"/>
      <c r="BM287" s="12">
        <f t="shared" si="36"/>
        <v>0</v>
      </c>
      <c r="BN287" s="37">
        <f t="shared" si="38"/>
        <v>3</v>
      </c>
      <c r="BO287" s="38">
        <f t="shared" si="39"/>
        <v>0.004166666666666667</v>
      </c>
      <c r="BP287" s="120">
        <f t="shared" si="40"/>
        <v>3</v>
      </c>
      <c r="BQ287" s="121">
        <f t="shared" si="41"/>
        <v>0.004166666666666667</v>
      </c>
      <c r="BR287" s="108">
        <f t="shared" si="42"/>
        <v>0</v>
      </c>
      <c r="BS287" s="82">
        <f t="shared" si="43"/>
        <v>0</v>
      </c>
      <c r="BT287" s="136">
        <f t="shared" si="44"/>
        <v>0</v>
      </c>
      <c r="BU287" s="136">
        <f t="shared" si="45"/>
        <v>0</v>
      </c>
      <c r="BV287" s="109"/>
      <c r="BW287" s="69"/>
    </row>
    <row r="288" spans="1:75" s="4" customFormat="1" ht="40.5" customHeight="1">
      <c r="A288" s="23"/>
      <c r="B288" s="172" t="s">
        <v>190</v>
      </c>
      <c r="C288" s="165"/>
      <c r="D288" s="165"/>
      <c r="E288" s="166"/>
      <c r="F288" s="165"/>
      <c r="G288" s="165"/>
      <c r="H288" s="165"/>
      <c r="I288" s="165"/>
      <c r="J288" s="165"/>
      <c r="K288" s="165"/>
      <c r="L288" s="207"/>
      <c r="M288" s="165"/>
      <c r="N288" s="165"/>
      <c r="O288" s="166"/>
      <c r="P288" s="165"/>
      <c r="Q288" s="165"/>
      <c r="R288" s="166"/>
      <c r="S288" s="193"/>
      <c r="T288" s="165"/>
      <c r="U288" s="166"/>
      <c r="V288" s="207"/>
      <c r="W288" s="207"/>
      <c r="X288" s="207"/>
      <c r="Y288" s="207"/>
      <c r="Z288" s="239"/>
      <c r="AA288" s="207"/>
      <c r="AB288" s="207"/>
      <c r="AC288" s="207"/>
      <c r="AD288" s="207"/>
      <c r="AE288" s="208"/>
      <c r="AF288" s="207">
        <v>32</v>
      </c>
      <c r="AG288" s="240">
        <v>32</v>
      </c>
      <c r="AH288" s="207"/>
      <c r="AI288" s="207"/>
      <c r="AJ288" s="207"/>
      <c r="AK288" s="207"/>
      <c r="AL288" s="239"/>
      <c r="AM288" s="207"/>
      <c r="AN288" s="240"/>
      <c r="AO288" s="241"/>
      <c r="AP288" s="207"/>
      <c r="AQ288" s="207"/>
      <c r="AR288" s="207"/>
      <c r="AS288" s="242"/>
      <c r="AT288" s="242"/>
      <c r="AU288" s="242"/>
      <c r="AV288" s="228"/>
      <c r="AW288" s="228"/>
      <c r="AX288" s="228"/>
      <c r="AY288" s="228"/>
      <c r="AZ288" s="228"/>
      <c r="BA288" s="229"/>
      <c r="BB288" s="229"/>
      <c r="BC288" s="229"/>
      <c r="BD288" s="229"/>
      <c r="BE288" s="357"/>
      <c r="BF288" s="357"/>
      <c r="BG288" s="357"/>
      <c r="BH288" s="357"/>
      <c r="BI288" s="357"/>
      <c r="BJ288" s="357"/>
      <c r="BK288" s="357"/>
      <c r="BL288" s="20"/>
      <c r="BM288" s="12">
        <f t="shared" si="36"/>
        <v>0</v>
      </c>
      <c r="BN288" s="37">
        <f t="shared" si="38"/>
        <v>32</v>
      </c>
      <c r="BO288" s="38">
        <f t="shared" si="39"/>
        <v>0.044444444444444446</v>
      </c>
      <c r="BP288" s="120">
        <f t="shared" si="40"/>
        <v>32</v>
      </c>
      <c r="BQ288" s="121">
        <f t="shared" si="41"/>
        <v>0.044444444444444446</v>
      </c>
      <c r="BR288" s="108">
        <f t="shared" si="42"/>
        <v>0</v>
      </c>
      <c r="BS288" s="82">
        <f t="shared" si="43"/>
        <v>0</v>
      </c>
      <c r="BT288" s="136">
        <f t="shared" si="44"/>
        <v>0</v>
      </c>
      <c r="BU288" s="136">
        <f t="shared" si="45"/>
        <v>0</v>
      </c>
      <c r="BV288" s="109"/>
      <c r="BW288" s="69"/>
    </row>
    <row r="289" spans="1:75" s="4" customFormat="1" ht="30" customHeight="1">
      <c r="A289" s="23"/>
      <c r="B289" s="172" t="s">
        <v>191</v>
      </c>
      <c r="C289" s="165"/>
      <c r="D289" s="165"/>
      <c r="E289" s="166"/>
      <c r="F289" s="165"/>
      <c r="G289" s="165"/>
      <c r="H289" s="165"/>
      <c r="I289" s="165"/>
      <c r="J289" s="165"/>
      <c r="K289" s="165"/>
      <c r="L289" s="207"/>
      <c r="M289" s="165"/>
      <c r="N289" s="165"/>
      <c r="O289" s="166"/>
      <c r="P289" s="165"/>
      <c r="Q289" s="165"/>
      <c r="R289" s="166"/>
      <c r="S289" s="193"/>
      <c r="T289" s="165"/>
      <c r="U289" s="166"/>
      <c r="V289" s="207"/>
      <c r="W289" s="207"/>
      <c r="X289" s="207"/>
      <c r="Y289" s="207"/>
      <c r="Z289" s="239"/>
      <c r="AA289" s="207"/>
      <c r="AB289" s="207"/>
      <c r="AC289" s="207"/>
      <c r="AD289" s="207"/>
      <c r="AE289" s="208"/>
      <c r="AF289" s="207">
        <v>32</v>
      </c>
      <c r="AG289" s="240">
        <v>32</v>
      </c>
      <c r="AH289" s="207"/>
      <c r="AI289" s="207"/>
      <c r="AJ289" s="207"/>
      <c r="AK289" s="207"/>
      <c r="AL289" s="239"/>
      <c r="AM289" s="207"/>
      <c r="AN289" s="240"/>
      <c r="AO289" s="241"/>
      <c r="AP289" s="207"/>
      <c r="AQ289" s="207"/>
      <c r="AR289" s="207"/>
      <c r="AS289" s="242"/>
      <c r="AT289" s="242"/>
      <c r="AU289" s="242"/>
      <c r="AV289" s="228"/>
      <c r="AW289" s="228"/>
      <c r="AX289" s="228"/>
      <c r="AY289" s="228"/>
      <c r="AZ289" s="228"/>
      <c r="BA289" s="229"/>
      <c r="BB289" s="229"/>
      <c r="BC289" s="229"/>
      <c r="BD289" s="229"/>
      <c r="BE289" s="357"/>
      <c r="BF289" s="357"/>
      <c r="BG289" s="357"/>
      <c r="BH289" s="357"/>
      <c r="BI289" s="357"/>
      <c r="BJ289" s="357"/>
      <c r="BK289" s="357"/>
      <c r="BL289" s="20"/>
      <c r="BM289" s="12">
        <f t="shared" si="36"/>
        <v>0</v>
      </c>
      <c r="BN289" s="37">
        <f t="shared" si="38"/>
        <v>32</v>
      </c>
      <c r="BO289" s="38">
        <f t="shared" si="39"/>
        <v>0.044444444444444446</v>
      </c>
      <c r="BP289" s="120">
        <f t="shared" si="40"/>
        <v>32</v>
      </c>
      <c r="BQ289" s="121">
        <f t="shared" si="41"/>
        <v>0.044444444444444446</v>
      </c>
      <c r="BR289" s="108">
        <f t="shared" si="42"/>
        <v>0</v>
      </c>
      <c r="BS289" s="82">
        <f t="shared" si="43"/>
        <v>0</v>
      </c>
      <c r="BT289" s="136">
        <f t="shared" si="44"/>
        <v>0</v>
      </c>
      <c r="BU289" s="136">
        <f t="shared" si="45"/>
        <v>0</v>
      </c>
      <c r="BV289" s="109"/>
      <c r="BW289" s="69"/>
    </row>
    <row r="290" spans="1:75" s="4" customFormat="1" ht="30" customHeight="1">
      <c r="A290" s="23"/>
      <c r="B290" s="172" t="s">
        <v>291</v>
      </c>
      <c r="C290" s="165"/>
      <c r="D290" s="165"/>
      <c r="E290" s="166"/>
      <c r="F290" s="165"/>
      <c r="G290" s="165"/>
      <c r="H290" s="165"/>
      <c r="I290" s="165"/>
      <c r="J290" s="165"/>
      <c r="K290" s="165"/>
      <c r="L290" s="207"/>
      <c r="M290" s="165"/>
      <c r="N290" s="165"/>
      <c r="O290" s="166"/>
      <c r="P290" s="165"/>
      <c r="Q290" s="165"/>
      <c r="R290" s="166"/>
      <c r="S290" s="193"/>
      <c r="T290" s="165"/>
      <c r="U290" s="166"/>
      <c r="V290" s="207"/>
      <c r="W290" s="207"/>
      <c r="X290" s="207"/>
      <c r="Y290" s="207"/>
      <c r="Z290" s="239"/>
      <c r="AA290" s="207"/>
      <c r="AB290" s="207"/>
      <c r="AC290" s="207"/>
      <c r="AD290" s="207"/>
      <c r="AE290" s="208"/>
      <c r="AF290" s="207"/>
      <c r="AG290" s="240"/>
      <c r="AH290" s="207"/>
      <c r="AI290" s="207"/>
      <c r="AJ290" s="207"/>
      <c r="AK290" s="207"/>
      <c r="AL290" s="239"/>
      <c r="AM290" s="207"/>
      <c r="AN290" s="240"/>
      <c r="AO290" s="241"/>
      <c r="AP290" s="207"/>
      <c r="AQ290" s="207"/>
      <c r="AR290" s="207"/>
      <c r="AS290" s="242"/>
      <c r="AT290" s="242"/>
      <c r="AU290" s="242">
        <v>32</v>
      </c>
      <c r="AV290" s="228"/>
      <c r="AW290" s="228"/>
      <c r="AX290" s="228"/>
      <c r="AY290" s="228"/>
      <c r="AZ290" s="228"/>
      <c r="BA290" s="229"/>
      <c r="BB290" s="229"/>
      <c r="BC290" s="229"/>
      <c r="BD290" s="229"/>
      <c r="BE290" s="357"/>
      <c r="BF290" s="357"/>
      <c r="BG290" s="357"/>
      <c r="BH290" s="357"/>
      <c r="BI290" s="357"/>
      <c r="BJ290" s="357"/>
      <c r="BK290" s="357"/>
      <c r="BL290" s="20"/>
      <c r="BM290" s="12">
        <f t="shared" si="36"/>
        <v>0</v>
      </c>
      <c r="BN290" s="37">
        <f t="shared" si="38"/>
        <v>0</v>
      </c>
      <c r="BO290" s="38">
        <f t="shared" si="39"/>
        <v>0</v>
      </c>
      <c r="BP290" s="120">
        <f t="shared" si="40"/>
        <v>0</v>
      </c>
      <c r="BQ290" s="121">
        <f t="shared" si="41"/>
        <v>0</v>
      </c>
      <c r="BR290" s="108">
        <f t="shared" si="42"/>
        <v>32</v>
      </c>
      <c r="BS290" s="82">
        <f t="shared" si="43"/>
        <v>0.044444444444444446</v>
      </c>
      <c r="BT290" s="136">
        <f t="shared" si="44"/>
        <v>0</v>
      </c>
      <c r="BU290" s="136">
        <f t="shared" si="45"/>
        <v>0</v>
      </c>
      <c r="BV290" s="109"/>
      <c r="BW290" s="69"/>
    </row>
    <row r="291" spans="1:75" s="4" customFormat="1" ht="24" customHeight="1">
      <c r="A291" s="23"/>
      <c r="B291" s="172" t="s">
        <v>251</v>
      </c>
      <c r="C291" s="165"/>
      <c r="D291" s="165"/>
      <c r="E291" s="166"/>
      <c r="F291" s="165"/>
      <c r="G291" s="165"/>
      <c r="H291" s="165"/>
      <c r="I291" s="165"/>
      <c r="J291" s="165"/>
      <c r="K291" s="165"/>
      <c r="L291" s="207"/>
      <c r="M291" s="165"/>
      <c r="N291" s="165"/>
      <c r="O291" s="166"/>
      <c r="P291" s="165"/>
      <c r="Q291" s="165"/>
      <c r="R291" s="166"/>
      <c r="S291" s="193"/>
      <c r="T291" s="165"/>
      <c r="U291" s="166"/>
      <c r="V291" s="207"/>
      <c r="W291" s="207"/>
      <c r="X291" s="207"/>
      <c r="Y291" s="207"/>
      <c r="Z291" s="239"/>
      <c r="AA291" s="207"/>
      <c r="AB291" s="207"/>
      <c r="AC291" s="207"/>
      <c r="AD291" s="207"/>
      <c r="AE291" s="208"/>
      <c r="AF291" s="207"/>
      <c r="AG291" s="240"/>
      <c r="AH291" s="207"/>
      <c r="AI291" s="207"/>
      <c r="AJ291" s="207"/>
      <c r="AK291" s="207"/>
      <c r="AL291" s="239"/>
      <c r="AM291" s="207"/>
      <c r="AN291" s="240"/>
      <c r="AO291" s="241"/>
      <c r="AP291" s="207"/>
      <c r="AQ291" s="207"/>
      <c r="AR291" s="207"/>
      <c r="AS291" s="242"/>
      <c r="AT291" s="242"/>
      <c r="AU291" s="242">
        <v>22</v>
      </c>
      <c r="AV291" s="228">
        <v>44</v>
      </c>
      <c r="AW291" s="228"/>
      <c r="AX291" s="228"/>
      <c r="AY291" s="228">
        <v>44</v>
      </c>
      <c r="AZ291" s="228">
        <v>44</v>
      </c>
      <c r="BA291" s="229"/>
      <c r="BB291" s="229"/>
      <c r="BC291" s="229"/>
      <c r="BD291" s="229"/>
      <c r="BE291" s="357"/>
      <c r="BF291" s="357"/>
      <c r="BG291" s="357"/>
      <c r="BH291" s="357"/>
      <c r="BI291" s="357"/>
      <c r="BJ291" s="357"/>
      <c r="BK291" s="357"/>
      <c r="BL291" s="20"/>
      <c r="BM291" s="12">
        <f t="shared" si="36"/>
        <v>0</v>
      </c>
      <c r="BN291" s="37">
        <f t="shared" si="38"/>
        <v>0</v>
      </c>
      <c r="BO291" s="38">
        <f t="shared" si="39"/>
        <v>0</v>
      </c>
      <c r="BP291" s="120">
        <f t="shared" si="40"/>
        <v>0</v>
      </c>
      <c r="BQ291" s="121">
        <f t="shared" si="41"/>
        <v>0</v>
      </c>
      <c r="BR291" s="108">
        <f t="shared" si="42"/>
        <v>154</v>
      </c>
      <c r="BS291" s="82">
        <f t="shared" si="43"/>
        <v>0.21388888888888888</v>
      </c>
      <c r="BT291" s="136">
        <f t="shared" si="44"/>
        <v>0</v>
      </c>
      <c r="BU291" s="136">
        <f t="shared" si="45"/>
        <v>0</v>
      </c>
      <c r="BV291" s="109"/>
      <c r="BW291" s="69"/>
    </row>
    <row r="292" spans="1:75" s="4" customFormat="1" ht="42.75" customHeight="1">
      <c r="A292" s="23"/>
      <c r="B292" s="172" t="s">
        <v>287</v>
      </c>
      <c r="C292" s="165"/>
      <c r="D292" s="165"/>
      <c r="E292" s="166"/>
      <c r="F292" s="165"/>
      <c r="G292" s="165"/>
      <c r="H292" s="165"/>
      <c r="I292" s="165"/>
      <c r="J292" s="165"/>
      <c r="K292" s="165"/>
      <c r="L292" s="207"/>
      <c r="M292" s="165"/>
      <c r="N292" s="165"/>
      <c r="O292" s="166"/>
      <c r="P292" s="165"/>
      <c r="Q292" s="165">
        <v>68</v>
      </c>
      <c r="R292" s="166">
        <v>68</v>
      </c>
      <c r="S292" s="193"/>
      <c r="T292" s="165"/>
      <c r="U292" s="166"/>
      <c r="V292" s="207"/>
      <c r="W292" s="207"/>
      <c r="X292" s="207"/>
      <c r="Y292" s="207"/>
      <c r="Z292" s="239"/>
      <c r="AA292" s="207"/>
      <c r="AB292" s="207"/>
      <c r="AC292" s="207"/>
      <c r="AD292" s="207"/>
      <c r="AE292" s="208"/>
      <c r="AF292" s="207"/>
      <c r="AG292" s="240"/>
      <c r="AH292" s="207"/>
      <c r="AI292" s="207"/>
      <c r="AJ292" s="207"/>
      <c r="AK292" s="207"/>
      <c r="AL292" s="239"/>
      <c r="AM292" s="207"/>
      <c r="AN292" s="240"/>
      <c r="AO292" s="241"/>
      <c r="AP292" s="207"/>
      <c r="AQ292" s="207"/>
      <c r="AR292" s="207"/>
      <c r="AS292" s="242"/>
      <c r="AT292" s="242"/>
      <c r="AU292" s="242"/>
      <c r="AV292" s="228"/>
      <c r="AW292" s="228"/>
      <c r="AX292" s="228"/>
      <c r="AY292" s="228"/>
      <c r="AZ292" s="228"/>
      <c r="BA292" s="229"/>
      <c r="BB292" s="229"/>
      <c r="BC292" s="229"/>
      <c r="BD292" s="229"/>
      <c r="BE292" s="357"/>
      <c r="BF292" s="357"/>
      <c r="BG292" s="357"/>
      <c r="BH292" s="357"/>
      <c r="BI292" s="357"/>
      <c r="BJ292" s="357"/>
      <c r="BK292" s="357"/>
      <c r="BL292" s="20"/>
      <c r="BM292" s="12">
        <f aca="true" t="shared" si="46" ref="BM292:BM361">BL292/720</f>
        <v>0</v>
      </c>
      <c r="BN292" s="37">
        <f t="shared" si="38"/>
        <v>68</v>
      </c>
      <c r="BO292" s="38">
        <f t="shared" si="39"/>
        <v>0.09444444444444444</v>
      </c>
      <c r="BP292" s="120">
        <f t="shared" si="40"/>
        <v>68</v>
      </c>
      <c r="BQ292" s="121">
        <f t="shared" si="41"/>
        <v>0.09444444444444444</v>
      </c>
      <c r="BR292" s="108">
        <f t="shared" si="42"/>
        <v>0</v>
      </c>
      <c r="BS292" s="82">
        <f t="shared" si="43"/>
        <v>0</v>
      </c>
      <c r="BT292" s="136">
        <f t="shared" si="44"/>
        <v>0</v>
      </c>
      <c r="BU292" s="136">
        <f t="shared" si="45"/>
        <v>0</v>
      </c>
      <c r="BV292" s="109"/>
      <c r="BW292" s="69"/>
    </row>
    <row r="293" spans="1:75" s="4" customFormat="1" ht="17.25" customHeight="1">
      <c r="A293" s="23"/>
      <c r="B293" s="171" t="s">
        <v>155</v>
      </c>
      <c r="C293" s="165"/>
      <c r="D293" s="165"/>
      <c r="E293" s="166"/>
      <c r="F293" s="165"/>
      <c r="G293" s="165"/>
      <c r="H293" s="165"/>
      <c r="I293" s="165"/>
      <c r="J293" s="165"/>
      <c r="K293" s="165"/>
      <c r="L293" s="207"/>
      <c r="M293" s="165"/>
      <c r="N293" s="165"/>
      <c r="O293" s="166"/>
      <c r="P293" s="165"/>
      <c r="Q293" s="165">
        <v>6</v>
      </c>
      <c r="R293" s="166">
        <v>6</v>
      </c>
      <c r="S293" s="193"/>
      <c r="T293" s="165"/>
      <c r="U293" s="166"/>
      <c r="V293" s="207"/>
      <c r="W293" s="207"/>
      <c r="X293" s="207"/>
      <c r="Y293" s="207"/>
      <c r="Z293" s="239"/>
      <c r="AA293" s="207"/>
      <c r="AB293" s="207"/>
      <c r="AC293" s="207"/>
      <c r="AD293" s="207"/>
      <c r="AE293" s="208"/>
      <c r="AF293" s="207"/>
      <c r="AG293" s="240"/>
      <c r="AH293" s="207"/>
      <c r="AI293" s="207"/>
      <c r="AJ293" s="207"/>
      <c r="AK293" s="207"/>
      <c r="AL293" s="239"/>
      <c r="AM293" s="207"/>
      <c r="AN293" s="240"/>
      <c r="AO293" s="241"/>
      <c r="AP293" s="207"/>
      <c r="AQ293" s="207"/>
      <c r="AR293" s="207"/>
      <c r="AS293" s="242"/>
      <c r="AT293" s="242"/>
      <c r="AU293" s="242"/>
      <c r="AV293" s="228"/>
      <c r="AW293" s="228"/>
      <c r="AX293" s="228"/>
      <c r="AY293" s="228"/>
      <c r="AZ293" s="228"/>
      <c r="BA293" s="229"/>
      <c r="BB293" s="229"/>
      <c r="BC293" s="229"/>
      <c r="BD293" s="229"/>
      <c r="BE293" s="357"/>
      <c r="BF293" s="357"/>
      <c r="BG293" s="357"/>
      <c r="BH293" s="357"/>
      <c r="BI293" s="357"/>
      <c r="BJ293" s="357"/>
      <c r="BK293" s="357"/>
      <c r="BL293" s="20"/>
      <c r="BM293" s="12">
        <f t="shared" si="46"/>
        <v>0</v>
      </c>
      <c r="BN293" s="37">
        <f t="shared" si="38"/>
        <v>6</v>
      </c>
      <c r="BO293" s="38">
        <f t="shared" si="39"/>
        <v>0.008333333333333333</v>
      </c>
      <c r="BP293" s="120">
        <f t="shared" si="40"/>
        <v>6</v>
      </c>
      <c r="BQ293" s="121">
        <f t="shared" si="41"/>
        <v>0.008333333333333333</v>
      </c>
      <c r="BR293" s="108">
        <f t="shared" si="42"/>
        <v>0</v>
      </c>
      <c r="BS293" s="82">
        <f t="shared" si="43"/>
        <v>0</v>
      </c>
      <c r="BT293" s="136">
        <f t="shared" si="44"/>
        <v>0</v>
      </c>
      <c r="BU293" s="136">
        <f t="shared" si="45"/>
        <v>0</v>
      </c>
      <c r="BV293" s="109"/>
      <c r="BW293" s="69"/>
    </row>
    <row r="294" spans="1:75" s="4" customFormat="1" ht="42" customHeight="1">
      <c r="A294" s="23"/>
      <c r="B294" s="171" t="s">
        <v>294</v>
      </c>
      <c r="C294" s="165"/>
      <c r="D294" s="165"/>
      <c r="E294" s="166"/>
      <c r="F294" s="165"/>
      <c r="G294" s="165"/>
      <c r="H294" s="165"/>
      <c r="I294" s="165"/>
      <c r="J294" s="165"/>
      <c r="K294" s="165"/>
      <c r="L294" s="207"/>
      <c r="M294" s="165"/>
      <c r="N294" s="165"/>
      <c r="O294" s="166"/>
      <c r="P294" s="165"/>
      <c r="Q294" s="165"/>
      <c r="R294" s="166"/>
      <c r="S294" s="193"/>
      <c r="T294" s="165"/>
      <c r="U294" s="166"/>
      <c r="V294" s="207"/>
      <c r="W294" s="207"/>
      <c r="X294" s="207"/>
      <c r="Y294" s="207"/>
      <c r="Z294" s="239"/>
      <c r="AA294" s="207"/>
      <c r="AB294" s="207"/>
      <c r="AC294" s="207"/>
      <c r="AD294" s="207"/>
      <c r="AE294" s="208"/>
      <c r="AF294" s="207"/>
      <c r="AG294" s="240"/>
      <c r="AH294" s="207"/>
      <c r="AI294" s="207"/>
      <c r="AJ294" s="207"/>
      <c r="AK294" s="207"/>
      <c r="AL294" s="239"/>
      <c r="AM294" s="207"/>
      <c r="AN294" s="240"/>
      <c r="AO294" s="241"/>
      <c r="AP294" s="207"/>
      <c r="AQ294" s="207"/>
      <c r="AR294" s="207"/>
      <c r="AS294" s="242"/>
      <c r="AT294" s="242"/>
      <c r="AU294" s="242">
        <v>118</v>
      </c>
      <c r="AV294" s="228"/>
      <c r="AW294" s="228"/>
      <c r="AX294" s="228"/>
      <c r="AY294" s="228"/>
      <c r="AZ294" s="228"/>
      <c r="BA294" s="229"/>
      <c r="BB294" s="229"/>
      <c r="BC294" s="229"/>
      <c r="BD294" s="229"/>
      <c r="BE294" s="357"/>
      <c r="BF294" s="357"/>
      <c r="BG294" s="357"/>
      <c r="BH294" s="357"/>
      <c r="BI294" s="357"/>
      <c r="BJ294" s="357"/>
      <c r="BK294" s="357"/>
      <c r="BL294" s="20"/>
      <c r="BM294" s="12">
        <f t="shared" si="46"/>
        <v>0</v>
      </c>
      <c r="BN294" s="37">
        <f t="shared" si="38"/>
        <v>0</v>
      </c>
      <c r="BO294" s="38">
        <f t="shared" si="39"/>
        <v>0</v>
      </c>
      <c r="BP294" s="120">
        <f t="shared" si="40"/>
        <v>0</v>
      </c>
      <c r="BQ294" s="121">
        <f t="shared" si="41"/>
        <v>0</v>
      </c>
      <c r="BR294" s="108">
        <f t="shared" si="42"/>
        <v>118</v>
      </c>
      <c r="BS294" s="82">
        <f t="shared" si="43"/>
        <v>0.1638888888888889</v>
      </c>
      <c r="BT294" s="136">
        <f t="shared" si="44"/>
        <v>0</v>
      </c>
      <c r="BU294" s="136">
        <f t="shared" si="45"/>
        <v>0</v>
      </c>
      <c r="BV294" s="109"/>
      <c r="BW294" s="69"/>
    </row>
    <row r="295" spans="1:75" s="4" customFormat="1" ht="17.25" customHeight="1">
      <c r="A295" s="23"/>
      <c r="B295" s="171" t="s">
        <v>1</v>
      </c>
      <c r="C295" s="165"/>
      <c r="D295" s="165"/>
      <c r="E295" s="166"/>
      <c r="F295" s="165"/>
      <c r="G295" s="165"/>
      <c r="H295" s="165"/>
      <c r="I295" s="165"/>
      <c r="J295" s="165"/>
      <c r="K295" s="165"/>
      <c r="L295" s="207"/>
      <c r="M295" s="165"/>
      <c r="N295" s="165"/>
      <c r="O295" s="166"/>
      <c r="P295" s="165"/>
      <c r="Q295" s="165"/>
      <c r="R295" s="166"/>
      <c r="S295" s="193"/>
      <c r="T295" s="165"/>
      <c r="U295" s="166"/>
      <c r="V295" s="207"/>
      <c r="W295" s="207"/>
      <c r="X295" s="207"/>
      <c r="Y295" s="207"/>
      <c r="Z295" s="239"/>
      <c r="AA295" s="207"/>
      <c r="AB295" s="207"/>
      <c r="AC295" s="207"/>
      <c r="AD295" s="207"/>
      <c r="AE295" s="208"/>
      <c r="AF295" s="207"/>
      <c r="AG295" s="240"/>
      <c r="AH295" s="207"/>
      <c r="AI295" s="207"/>
      <c r="AJ295" s="207"/>
      <c r="AK295" s="207"/>
      <c r="AL295" s="239"/>
      <c r="AM295" s="207"/>
      <c r="AN295" s="240"/>
      <c r="AO295" s="241"/>
      <c r="AP295" s="207"/>
      <c r="AQ295" s="207"/>
      <c r="AR295" s="207"/>
      <c r="AS295" s="242"/>
      <c r="AT295" s="242"/>
      <c r="AU295" s="242">
        <v>2</v>
      </c>
      <c r="AV295" s="228"/>
      <c r="AW295" s="228"/>
      <c r="AX295" s="228"/>
      <c r="AY295" s="228"/>
      <c r="AZ295" s="228"/>
      <c r="BA295" s="229"/>
      <c r="BB295" s="229"/>
      <c r="BC295" s="229"/>
      <c r="BD295" s="229"/>
      <c r="BE295" s="357"/>
      <c r="BF295" s="357"/>
      <c r="BG295" s="357"/>
      <c r="BH295" s="357"/>
      <c r="BI295" s="357"/>
      <c r="BJ295" s="357"/>
      <c r="BK295" s="357"/>
      <c r="BL295" s="20"/>
      <c r="BM295" s="12">
        <f t="shared" si="46"/>
        <v>0</v>
      </c>
      <c r="BN295" s="37">
        <f t="shared" si="38"/>
        <v>0</v>
      </c>
      <c r="BO295" s="38">
        <f t="shared" si="39"/>
        <v>0</v>
      </c>
      <c r="BP295" s="120">
        <f t="shared" si="40"/>
        <v>0</v>
      </c>
      <c r="BQ295" s="121">
        <f t="shared" si="41"/>
        <v>0</v>
      </c>
      <c r="BR295" s="108">
        <f t="shared" si="42"/>
        <v>2</v>
      </c>
      <c r="BS295" s="82">
        <f t="shared" si="43"/>
        <v>0.002777777777777778</v>
      </c>
      <c r="BT295" s="136">
        <f t="shared" si="44"/>
        <v>0</v>
      </c>
      <c r="BU295" s="136">
        <f t="shared" si="45"/>
        <v>0</v>
      </c>
      <c r="BV295" s="109"/>
      <c r="BW295" s="69"/>
    </row>
    <row r="296" spans="1:75" s="4" customFormat="1" ht="17.25" customHeight="1">
      <c r="A296" s="23"/>
      <c r="B296" s="171" t="s">
        <v>0</v>
      </c>
      <c r="C296" s="165"/>
      <c r="D296" s="165"/>
      <c r="E296" s="166"/>
      <c r="F296" s="165"/>
      <c r="G296" s="165"/>
      <c r="H296" s="165"/>
      <c r="I296" s="165"/>
      <c r="J296" s="165"/>
      <c r="K296" s="165"/>
      <c r="L296" s="207"/>
      <c r="M296" s="165"/>
      <c r="N296" s="165"/>
      <c r="O296" s="166"/>
      <c r="P296" s="165"/>
      <c r="Q296" s="165"/>
      <c r="R296" s="166"/>
      <c r="S296" s="193"/>
      <c r="T296" s="165"/>
      <c r="U296" s="166"/>
      <c r="V296" s="207"/>
      <c r="W296" s="207"/>
      <c r="X296" s="207"/>
      <c r="Y296" s="207"/>
      <c r="Z296" s="239"/>
      <c r="AA296" s="207"/>
      <c r="AB296" s="207"/>
      <c r="AC296" s="207"/>
      <c r="AD296" s="207"/>
      <c r="AE296" s="208"/>
      <c r="AF296" s="207"/>
      <c r="AG296" s="240"/>
      <c r="AH296" s="207"/>
      <c r="AI296" s="207"/>
      <c r="AJ296" s="207"/>
      <c r="AK296" s="207"/>
      <c r="AL296" s="239"/>
      <c r="AM296" s="207"/>
      <c r="AN296" s="240"/>
      <c r="AO296" s="241"/>
      <c r="AP296" s="207"/>
      <c r="AQ296" s="207"/>
      <c r="AR296" s="207"/>
      <c r="AS296" s="242"/>
      <c r="AT296" s="242"/>
      <c r="AU296" s="242">
        <v>6</v>
      </c>
      <c r="AV296" s="228"/>
      <c r="AW296" s="228"/>
      <c r="AX296" s="228"/>
      <c r="AY296" s="228"/>
      <c r="AZ296" s="228"/>
      <c r="BA296" s="229"/>
      <c r="BB296" s="229"/>
      <c r="BC296" s="229"/>
      <c r="BD296" s="229"/>
      <c r="BE296" s="357"/>
      <c r="BF296" s="357"/>
      <c r="BG296" s="357"/>
      <c r="BH296" s="357"/>
      <c r="BI296" s="357"/>
      <c r="BJ296" s="357"/>
      <c r="BK296" s="357"/>
      <c r="BL296" s="20"/>
      <c r="BM296" s="12">
        <f t="shared" si="46"/>
        <v>0</v>
      </c>
      <c r="BN296" s="37">
        <f t="shared" si="38"/>
        <v>0</v>
      </c>
      <c r="BO296" s="38">
        <f t="shared" si="39"/>
        <v>0</v>
      </c>
      <c r="BP296" s="120">
        <f t="shared" si="40"/>
        <v>0</v>
      </c>
      <c r="BQ296" s="121">
        <f t="shared" si="41"/>
        <v>0</v>
      </c>
      <c r="BR296" s="108">
        <f t="shared" si="42"/>
        <v>6</v>
      </c>
      <c r="BS296" s="82">
        <f t="shared" si="43"/>
        <v>0.008333333333333333</v>
      </c>
      <c r="BT296" s="136">
        <f t="shared" si="44"/>
        <v>0</v>
      </c>
      <c r="BU296" s="136">
        <f t="shared" si="45"/>
        <v>0</v>
      </c>
      <c r="BV296" s="109"/>
      <c r="BW296" s="69"/>
    </row>
    <row r="297" spans="1:75" s="4" customFormat="1" ht="30" customHeight="1">
      <c r="A297" s="23"/>
      <c r="B297" s="172" t="s">
        <v>196</v>
      </c>
      <c r="C297" s="165"/>
      <c r="D297" s="165"/>
      <c r="E297" s="166"/>
      <c r="F297" s="165"/>
      <c r="G297" s="165"/>
      <c r="H297" s="165"/>
      <c r="I297" s="165"/>
      <c r="J297" s="165"/>
      <c r="K297" s="165"/>
      <c r="L297" s="185"/>
      <c r="M297" s="165"/>
      <c r="N297" s="165"/>
      <c r="O297" s="166"/>
      <c r="P297" s="165"/>
      <c r="Q297" s="165"/>
      <c r="R297" s="166"/>
      <c r="S297" s="193"/>
      <c r="T297" s="165"/>
      <c r="U297" s="166"/>
      <c r="V297" s="185"/>
      <c r="W297" s="185"/>
      <c r="X297" s="185"/>
      <c r="Y297" s="185"/>
      <c r="Z297" s="245"/>
      <c r="AA297" s="185"/>
      <c r="AB297" s="185"/>
      <c r="AC297" s="185"/>
      <c r="AD297" s="185"/>
      <c r="AE297" s="246"/>
      <c r="AF297" s="185">
        <v>48</v>
      </c>
      <c r="AG297" s="247">
        <v>48</v>
      </c>
      <c r="AH297" s="185"/>
      <c r="AI297" s="185"/>
      <c r="AJ297" s="185"/>
      <c r="AK297" s="185"/>
      <c r="AL297" s="245"/>
      <c r="AM297" s="185"/>
      <c r="AN297" s="247"/>
      <c r="AO297" s="248"/>
      <c r="AP297" s="185"/>
      <c r="AQ297" s="185"/>
      <c r="AR297" s="185"/>
      <c r="AS297" s="244"/>
      <c r="AT297" s="244"/>
      <c r="AU297" s="244"/>
      <c r="AV297" s="249"/>
      <c r="AW297" s="249"/>
      <c r="AX297" s="249"/>
      <c r="AY297" s="249"/>
      <c r="AZ297" s="249"/>
      <c r="BA297" s="250"/>
      <c r="BB297" s="250"/>
      <c r="BC297" s="250"/>
      <c r="BD297" s="250"/>
      <c r="BE297" s="357"/>
      <c r="BF297" s="357"/>
      <c r="BG297" s="357"/>
      <c r="BH297" s="357"/>
      <c r="BI297" s="357"/>
      <c r="BJ297" s="357"/>
      <c r="BK297" s="357"/>
      <c r="BL297" s="20"/>
      <c r="BM297" s="12">
        <f t="shared" si="46"/>
        <v>0</v>
      </c>
      <c r="BN297" s="37">
        <f t="shared" si="38"/>
        <v>48</v>
      </c>
      <c r="BO297" s="38">
        <f t="shared" si="39"/>
        <v>0.06666666666666667</v>
      </c>
      <c r="BP297" s="120">
        <f t="shared" si="40"/>
        <v>48</v>
      </c>
      <c r="BQ297" s="121">
        <f t="shared" si="41"/>
        <v>0.06666666666666667</v>
      </c>
      <c r="BR297" s="108">
        <f t="shared" si="42"/>
        <v>0</v>
      </c>
      <c r="BS297" s="82">
        <f t="shared" si="43"/>
        <v>0</v>
      </c>
      <c r="BT297" s="136">
        <f t="shared" si="44"/>
        <v>0</v>
      </c>
      <c r="BU297" s="136">
        <f t="shared" si="45"/>
        <v>0</v>
      </c>
      <c r="BV297" s="109"/>
      <c r="BW297" s="69"/>
    </row>
    <row r="298" spans="1:75" s="4" customFormat="1" ht="18" customHeight="1">
      <c r="A298" s="23"/>
      <c r="B298" s="171" t="s">
        <v>1</v>
      </c>
      <c r="C298" s="165"/>
      <c r="D298" s="165"/>
      <c r="E298" s="166"/>
      <c r="F298" s="165"/>
      <c r="G298" s="165"/>
      <c r="H298" s="165"/>
      <c r="I298" s="165"/>
      <c r="J298" s="165"/>
      <c r="K298" s="165"/>
      <c r="L298" s="185"/>
      <c r="M298" s="165"/>
      <c r="N298" s="165"/>
      <c r="O298" s="166"/>
      <c r="P298" s="165"/>
      <c r="Q298" s="165"/>
      <c r="R298" s="166"/>
      <c r="S298" s="193"/>
      <c r="T298" s="165"/>
      <c r="U298" s="166"/>
      <c r="V298" s="185"/>
      <c r="W298" s="185"/>
      <c r="X298" s="185"/>
      <c r="Y298" s="185"/>
      <c r="Z298" s="245"/>
      <c r="AA298" s="185"/>
      <c r="AB298" s="185"/>
      <c r="AC298" s="185"/>
      <c r="AD298" s="185"/>
      <c r="AE298" s="246"/>
      <c r="AF298" s="185">
        <v>1</v>
      </c>
      <c r="AG298" s="247">
        <v>1</v>
      </c>
      <c r="AH298" s="185"/>
      <c r="AI298" s="185"/>
      <c r="AJ298" s="185"/>
      <c r="AK298" s="185"/>
      <c r="AL298" s="245"/>
      <c r="AM298" s="185"/>
      <c r="AN298" s="247"/>
      <c r="AO298" s="248"/>
      <c r="AP298" s="185"/>
      <c r="AQ298" s="185"/>
      <c r="AR298" s="185"/>
      <c r="AS298" s="244"/>
      <c r="AT298" s="244"/>
      <c r="AU298" s="244"/>
      <c r="AV298" s="249"/>
      <c r="AW298" s="249"/>
      <c r="AX298" s="249"/>
      <c r="AY298" s="249"/>
      <c r="AZ298" s="249"/>
      <c r="BA298" s="250"/>
      <c r="BB298" s="250"/>
      <c r="BC298" s="250"/>
      <c r="BD298" s="250"/>
      <c r="BE298" s="357"/>
      <c r="BF298" s="357"/>
      <c r="BG298" s="357"/>
      <c r="BH298" s="357"/>
      <c r="BI298" s="357"/>
      <c r="BJ298" s="357"/>
      <c r="BK298" s="357"/>
      <c r="BL298" s="20"/>
      <c r="BM298" s="12">
        <f t="shared" si="46"/>
        <v>0</v>
      </c>
      <c r="BN298" s="37">
        <f t="shared" si="38"/>
        <v>1</v>
      </c>
      <c r="BO298" s="38">
        <f t="shared" si="39"/>
        <v>0.001388888888888889</v>
      </c>
      <c r="BP298" s="120">
        <f t="shared" si="40"/>
        <v>1</v>
      </c>
      <c r="BQ298" s="121">
        <f t="shared" si="41"/>
        <v>0.001388888888888889</v>
      </c>
      <c r="BR298" s="108">
        <f t="shared" si="42"/>
        <v>0</v>
      </c>
      <c r="BS298" s="82">
        <f t="shared" si="43"/>
        <v>0</v>
      </c>
      <c r="BT298" s="136">
        <f t="shared" si="44"/>
        <v>0</v>
      </c>
      <c r="BU298" s="136">
        <f t="shared" si="45"/>
        <v>0</v>
      </c>
      <c r="BV298" s="109"/>
      <c r="BW298" s="69"/>
    </row>
    <row r="299" spans="1:75" s="4" customFormat="1" ht="18" customHeight="1">
      <c r="A299" s="23"/>
      <c r="B299" s="171" t="s">
        <v>0</v>
      </c>
      <c r="C299" s="165"/>
      <c r="D299" s="165"/>
      <c r="E299" s="166"/>
      <c r="F299" s="165"/>
      <c r="G299" s="165"/>
      <c r="H299" s="165"/>
      <c r="I299" s="165"/>
      <c r="J299" s="165"/>
      <c r="K299" s="165"/>
      <c r="L299" s="185"/>
      <c r="M299" s="165"/>
      <c r="N299" s="165"/>
      <c r="O299" s="166"/>
      <c r="P299" s="165"/>
      <c r="Q299" s="165"/>
      <c r="R299" s="166"/>
      <c r="S299" s="193"/>
      <c r="T299" s="165"/>
      <c r="U299" s="166"/>
      <c r="V299" s="185"/>
      <c r="W299" s="185"/>
      <c r="X299" s="185"/>
      <c r="Y299" s="185"/>
      <c r="Z299" s="245"/>
      <c r="AA299" s="185"/>
      <c r="AB299" s="185"/>
      <c r="AC299" s="185"/>
      <c r="AD299" s="185"/>
      <c r="AE299" s="246"/>
      <c r="AF299" s="185">
        <v>3</v>
      </c>
      <c r="AG299" s="247">
        <v>3</v>
      </c>
      <c r="AH299" s="185"/>
      <c r="AI299" s="185"/>
      <c r="AJ299" s="185"/>
      <c r="AK299" s="185"/>
      <c r="AL299" s="245"/>
      <c r="AM299" s="185"/>
      <c r="AN299" s="247"/>
      <c r="AO299" s="248"/>
      <c r="AP299" s="185"/>
      <c r="AQ299" s="185"/>
      <c r="AR299" s="185"/>
      <c r="AS299" s="244"/>
      <c r="AT299" s="244"/>
      <c r="AU299" s="244"/>
      <c r="AV299" s="249"/>
      <c r="AW299" s="249"/>
      <c r="AX299" s="249"/>
      <c r="AY299" s="249"/>
      <c r="AZ299" s="249"/>
      <c r="BA299" s="250"/>
      <c r="BB299" s="250"/>
      <c r="BC299" s="250"/>
      <c r="BD299" s="250"/>
      <c r="BE299" s="357"/>
      <c r="BF299" s="357"/>
      <c r="BG299" s="357"/>
      <c r="BH299" s="357"/>
      <c r="BI299" s="357"/>
      <c r="BJ299" s="357"/>
      <c r="BK299" s="357"/>
      <c r="BL299" s="20"/>
      <c r="BM299" s="12">
        <f t="shared" si="46"/>
        <v>0</v>
      </c>
      <c r="BN299" s="37">
        <f t="shared" si="38"/>
        <v>3</v>
      </c>
      <c r="BO299" s="38">
        <f t="shared" si="39"/>
        <v>0.004166666666666667</v>
      </c>
      <c r="BP299" s="120">
        <f t="shared" si="40"/>
        <v>3</v>
      </c>
      <c r="BQ299" s="121">
        <f t="shared" si="41"/>
        <v>0.004166666666666667</v>
      </c>
      <c r="BR299" s="108">
        <f t="shared" si="42"/>
        <v>0</v>
      </c>
      <c r="BS299" s="82">
        <f t="shared" si="43"/>
        <v>0</v>
      </c>
      <c r="BT299" s="136">
        <f t="shared" si="44"/>
        <v>0</v>
      </c>
      <c r="BU299" s="136">
        <f t="shared" si="45"/>
        <v>0</v>
      </c>
      <c r="BV299" s="109"/>
      <c r="BW299" s="69"/>
    </row>
    <row r="300" spans="1:75" s="4" customFormat="1" ht="18" customHeight="1">
      <c r="A300" s="23"/>
      <c r="B300" s="171" t="s">
        <v>155</v>
      </c>
      <c r="C300" s="165"/>
      <c r="D300" s="165"/>
      <c r="E300" s="166"/>
      <c r="F300" s="165"/>
      <c r="G300" s="165"/>
      <c r="H300" s="165"/>
      <c r="I300" s="165"/>
      <c r="J300" s="165"/>
      <c r="K300" s="165"/>
      <c r="L300" s="185"/>
      <c r="M300" s="165"/>
      <c r="N300" s="165"/>
      <c r="O300" s="166"/>
      <c r="P300" s="165"/>
      <c r="Q300" s="165"/>
      <c r="R300" s="166"/>
      <c r="S300" s="193"/>
      <c r="T300" s="165"/>
      <c r="U300" s="166"/>
      <c r="V300" s="185"/>
      <c r="W300" s="185"/>
      <c r="X300" s="185"/>
      <c r="Y300" s="185"/>
      <c r="Z300" s="245"/>
      <c r="AA300" s="185"/>
      <c r="AB300" s="185"/>
      <c r="AC300" s="185"/>
      <c r="AD300" s="185"/>
      <c r="AE300" s="246"/>
      <c r="AF300" s="185"/>
      <c r="AG300" s="247"/>
      <c r="AH300" s="185"/>
      <c r="AI300" s="185"/>
      <c r="AJ300" s="185"/>
      <c r="AK300" s="185"/>
      <c r="AL300" s="245"/>
      <c r="AM300" s="185"/>
      <c r="AN300" s="247"/>
      <c r="AO300" s="248">
        <v>6</v>
      </c>
      <c r="AP300" s="185"/>
      <c r="AQ300" s="185"/>
      <c r="AR300" s="185"/>
      <c r="AS300" s="244"/>
      <c r="AT300" s="244"/>
      <c r="AU300" s="244"/>
      <c r="AV300" s="249"/>
      <c r="AW300" s="249"/>
      <c r="AX300" s="249"/>
      <c r="AY300" s="249"/>
      <c r="AZ300" s="249"/>
      <c r="BA300" s="250"/>
      <c r="BB300" s="250"/>
      <c r="BC300" s="250"/>
      <c r="BD300" s="250"/>
      <c r="BE300" s="357"/>
      <c r="BF300" s="357"/>
      <c r="BG300" s="357"/>
      <c r="BH300" s="357"/>
      <c r="BI300" s="357"/>
      <c r="BJ300" s="357"/>
      <c r="BK300" s="357"/>
      <c r="BL300" s="20"/>
      <c r="BM300" s="12">
        <f t="shared" si="46"/>
        <v>0</v>
      </c>
      <c r="BN300" s="37">
        <f t="shared" si="38"/>
        <v>6</v>
      </c>
      <c r="BO300" s="38">
        <f t="shared" si="39"/>
        <v>0.008333333333333333</v>
      </c>
      <c r="BP300" s="120">
        <f t="shared" si="40"/>
        <v>0</v>
      </c>
      <c r="BQ300" s="121">
        <f t="shared" si="41"/>
        <v>0</v>
      </c>
      <c r="BR300" s="108">
        <f t="shared" si="42"/>
        <v>0</v>
      </c>
      <c r="BS300" s="82">
        <f t="shared" si="43"/>
        <v>0</v>
      </c>
      <c r="BT300" s="136">
        <f t="shared" si="44"/>
        <v>0</v>
      </c>
      <c r="BU300" s="136">
        <f t="shared" si="45"/>
        <v>0</v>
      </c>
      <c r="BV300" s="109"/>
      <c r="BW300" s="69"/>
    </row>
    <row r="301" spans="1:75" s="4" customFormat="1" ht="36.75" customHeight="1">
      <c r="A301" s="23"/>
      <c r="B301" s="171" t="s">
        <v>258</v>
      </c>
      <c r="C301" s="165"/>
      <c r="D301" s="165"/>
      <c r="E301" s="166"/>
      <c r="F301" s="165"/>
      <c r="G301" s="165"/>
      <c r="H301" s="165"/>
      <c r="I301" s="165"/>
      <c r="J301" s="165"/>
      <c r="K301" s="165"/>
      <c r="L301" s="185"/>
      <c r="M301" s="165"/>
      <c r="N301" s="165"/>
      <c r="O301" s="166"/>
      <c r="P301" s="165"/>
      <c r="Q301" s="165"/>
      <c r="R301" s="166"/>
      <c r="S301" s="193"/>
      <c r="T301" s="165"/>
      <c r="U301" s="166"/>
      <c r="V301" s="185"/>
      <c r="W301" s="185"/>
      <c r="X301" s="185"/>
      <c r="Y301" s="185"/>
      <c r="Z301" s="245"/>
      <c r="AA301" s="185"/>
      <c r="AB301" s="185"/>
      <c r="AC301" s="185"/>
      <c r="AD301" s="185"/>
      <c r="AE301" s="246"/>
      <c r="AF301" s="185"/>
      <c r="AG301" s="247"/>
      <c r="AH301" s="185"/>
      <c r="AI301" s="185"/>
      <c r="AJ301" s="185"/>
      <c r="AK301" s="185"/>
      <c r="AL301" s="245"/>
      <c r="AM301" s="185"/>
      <c r="AN301" s="247"/>
      <c r="AO301" s="248"/>
      <c r="AP301" s="185"/>
      <c r="AQ301" s="185"/>
      <c r="AR301" s="185"/>
      <c r="AS301" s="244"/>
      <c r="AT301" s="244"/>
      <c r="AU301" s="244"/>
      <c r="AV301" s="249"/>
      <c r="AW301" s="249"/>
      <c r="AX301" s="249"/>
      <c r="AY301" s="249">
        <v>254</v>
      </c>
      <c r="AZ301" s="249"/>
      <c r="BA301" s="250"/>
      <c r="BB301" s="250"/>
      <c r="BC301" s="250"/>
      <c r="BD301" s="250"/>
      <c r="BE301" s="357"/>
      <c r="BF301" s="357"/>
      <c r="BG301" s="357"/>
      <c r="BH301" s="357"/>
      <c r="BI301" s="357"/>
      <c r="BJ301" s="357"/>
      <c r="BK301" s="357"/>
      <c r="BL301" s="20"/>
      <c r="BM301" s="12">
        <f t="shared" si="46"/>
        <v>0</v>
      </c>
      <c r="BN301" s="37">
        <f t="shared" si="38"/>
        <v>0</v>
      </c>
      <c r="BO301" s="38">
        <f t="shared" si="39"/>
        <v>0</v>
      </c>
      <c r="BP301" s="120">
        <f t="shared" si="40"/>
        <v>0</v>
      </c>
      <c r="BQ301" s="121">
        <f t="shared" si="41"/>
        <v>0</v>
      </c>
      <c r="BR301" s="108">
        <f t="shared" si="42"/>
        <v>254</v>
      </c>
      <c r="BS301" s="82">
        <f t="shared" si="43"/>
        <v>0.3527777777777778</v>
      </c>
      <c r="BT301" s="136">
        <f t="shared" si="44"/>
        <v>0</v>
      </c>
      <c r="BU301" s="136">
        <f t="shared" si="45"/>
        <v>0</v>
      </c>
      <c r="BV301" s="109"/>
      <c r="BW301" s="69"/>
    </row>
    <row r="302" spans="1:75" s="4" customFormat="1" ht="18" customHeight="1">
      <c r="A302" s="23"/>
      <c r="B302" s="171" t="s">
        <v>1</v>
      </c>
      <c r="C302" s="165"/>
      <c r="D302" s="165"/>
      <c r="E302" s="166"/>
      <c r="F302" s="165"/>
      <c r="G302" s="165"/>
      <c r="H302" s="165"/>
      <c r="I302" s="165"/>
      <c r="J302" s="165"/>
      <c r="K302" s="165"/>
      <c r="L302" s="185"/>
      <c r="M302" s="165"/>
      <c r="N302" s="165"/>
      <c r="O302" s="166"/>
      <c r="P302" s="165"/>
      <c r="Q302" s="165"/>
      <c r="R302" s="166"/>
      <c r="S302" s="193"/>
      <c r="T302" s="165"/>
      <c r="U302" s="166"/>
      <c r="V302" s="185"/>
      <c r="W302" s="185"/>
      <c r="X302" s="185"/>
      <c r="Y302" s="185"/>
      <c r="Z302" s="245"/>
      <c r="AA302" s="185"/>
      <c r="AB302" s="185"/>
      <c r="AC302" s="185"/>
      <c r="AD302" s="185"/>
      <c r="AE302" s="246"/>
      <c r="AF302" s="185"/>
      <c r="AG302" s="247"/>
      <c r="AH302" s="185"/>
      <c r="AI302" s="185"/>
      <c r="AJ302" s="185"/>
      <c r="AK302" s="185"/>
      <c r="AL302" s="245"/>
      <c r="AM302" s="185"/>
      <c r="AN302" s="247"/>
      <c r="AO302" s="248"/>
      <c r="AP302" s="185"/>
      <c r="AQ302" s="185"/>
      <c r="AR302" s="185"/>
      <c r="AS302" s="244"/>
      <c r="AT302" s="244"/>
      <c r="AU302" s="244"/>
      <c r="AV302" s="249"/>
      <c r="AW302" s="249"/>
      <c r="AX302" s="249"/>
      <c r="AY302" s="249">
        <v>2</v>
      </c>
      <c r="AZ302" s="249"/>
      <c r="BA302" s="250"/>
      <c r="BB302" s="250"/>
      <c r="BC302" s="250"/>
      <c r="BD302" s="250"/>
      <c r="BE302" s="357"/>
      <c r="BF302" s="357"/>
      <c r="BG302" s="357"/>
      <c r="BH302" s="357"/>
      <c r="BI302" s="357"/>
      <c r="BJ302" s="357"/>
      <c r="BK302" s="357"/>
      <c r="BL302" s="20"/>
      <c r="BM302" s="12">
        <f t="shared" si="46"/>
        <v>0</v>
      </c>
      <c r="BN302" s="37">
        <f t="shared" si="38"/>
        <v>0</v>
      </c>
      <c r="BO302" s="38">
        <f t="shared" si="39"/>
        <v>0</v>
      </c>
      <c r="BP302" s="120">
        <f t="shared" si="40"/>
        <v>0</v>
      </c>
      <c r="BQ302" s="121">
        <f t="shared" si="41"/>
        <v>0</v>
      </c>
      <c r="BR302" s="108">
        <f t="shared" si="42"/>
        <v>2</v>
      </c>
      <c r="BS302" s="82">
        <f t="shared" si="43"/>
        <v>0.002777777777777778</v>
      </c>
      <c r="BT302" s="136">
        <f t="shared" si="44"/>
        <v>0</v>
      </c>
      <c r="BU302" s="136">
        <f t="shared" si="45"/>
        <v>0</v>
      </c>
      <c r="BV302" s="109"/>
      <c r="BW302" s="69"/>
    </row>
    <row r="303" spans="1:75" s="4" customFormat="1" ht="18" customHeight="1">
      <c r="A303" s="23"/>
      <c r="B303" s="171" t="s">
        <v>0</v>
      </c>
      <c r="C303" s="165"/>
      <c r="D303" s="165"/>
      <c r="E303" s="166"/>
      <c r="F303" s="165"/>
      <c r="G303" s="165"/>
      <c r="H303" s="165"/>
      <c r="I303" s="165"/>
      <c r="J303" s="165"/>
      <c r="K303" s="165"/>
      <c r="L303" s="185"/>
      <c r="M303" s="165"/>
      <c r="N303" s="165"/>
      <c r="O303" s="166"/>
      <c r="P303" s="165"/>
      <c r="Q303" s="165"/>
      <c r="R303" s="166"/>
      <c r="S303" s="193"/>
      <c r="T303" s="165"/>
      <c r="U303" s="166"/>
      <c r="V303" s="185"/>
      <c r="W303" s="185"/>
      <c r="X303" s="185"/>
      <c r="Y303" s="185"/>
      <c r="Z303" s="245"/>
      <c r="AA303" s="185"/>
      <c r="AB303" s="185"/>
      <c r="AC303" s="185"/>
      <c r="AD303" s="185"/>
      <c r="AE303" s="246"/>
      <c r="AF303" s="185"/>
      <c r="AG303" s="247"/>
      <c r="AH303" s="185"/>
      <c r="AI303" s="185"/>
      <c r="AJ303" s="185"/>
      <c r="AK303" s="185"/>
      <c r="AL303" s="245"/>
      <c r="AM303" s="185"/>
      <c r="AN303" s="247"/>
      <c r="AO303" s="248"/>
      <c r="AP303" s="185"/>
      <c r="AQ303" s="185"/>
      <c r="AR303" s="185"/>
      <c r="AS303" s="244"/>
      <c r="AT303" s="244"/>
      <c r="AU303" s="244"/>
      <c r="AV303" s="249"/>
      <c r="AW303" s="249"/>
      <c r="AX303" s="249"/>
      <c r="AY303" s="249">
        <v>6</v>
      </c>
      <c r="AZ303" s="249"/>
      <c r="BA303" s="250"/>
      <c r="BB303" s="250"/>
      <c r="BC303" s="250"/>
      <c r="BD303" s="250"/>
      <c r="BE303" s="357"/>
      <c r="BF303" s="357"/>
      <c r="BG303" s="357"/>
      <c r="BH303" s="357"/>
      <c r="BI303" s="357"/>
      <c r="BJ303" s="357"/>
      <c r="BK303" s="357"/>
      <c r="BL303" s="20"/>
      <c r="BM303" s="12">
        <f t="shared" si="46"/>
        <v>0</v>
      </c>
      <c r="BN303" s="37">
        <f t="shared" si="38"/>
        <v>0</v>
      </c>
      <c r="BO303" s="38">
        <f t="shared" si="39"/>
        <v>0</v>
      </c>
      <c r="BP303" s="120">
        <f t="shared" si="40"/>
        <v>0</v>
      </c>
      <c r="BQ303" s="121">
        <f t="shared" si="41"/>
        <v>0</v>
      </c>
      <c r="BR303" s="108">
        <f t="shared" si="42"/>
        <v>6</v>
      </c>
      <c r="BS303" s="82">
        <f t="shared" si="43"/>
        <v>0.008333333333333333</v>
      </c>
      <c r="BT303" s="136">
        <f t="shared" si="44"/>
        <v>0</v>
      </c>
      <c r="BU303" s="136">
        <f t="shared" si="45"/>
        <v>0</v>
      </c>
      <c r="BV303" s="109"/>
      <c r="BW303" s="69"/>
    </row>
    <row r="304" spans="1:75" s="4" customFormat="1" ht="34.5" customHeight="1">
      <c r="A304" s="23"/>
      <c r="B304" s="171" t="s">
        <v>259</v>
      </c>
      <c r="C304" s="165"/>
      <c r="D304" s="165"/>
      <c r="E304" s="166"/>
      <c r="F304" s="165"/>
      <c r="G304" s="165"/>
      <c r="H304" s="165"/>
      <c r="I304" s="165"/>
      <c r="J304" s="165"/>
      <c r="K304" s="165"/>
      <c r="L304" s="185"/>
      <c r="M304" s="165"/>
      <c r="N304" s="165"/>
      <c r="O304" s="166"/>
      <c r="P304" s="165"/>
      <c r="Q304" s="165"/>
      <c r="R304" s="166"/>
      <c r="S304" s="193"/>
      <c r="T304" s="165"/>
      <c r="U304" s="166"/>
      <c r="V304" s="185"/>
      <c r="W304" s="185"/>
      <c r="X304" s="185"/>
      <c r="Y304" s="185"/>
      <c r="Z304" s="245"/>
      <c r="AA304" s="185"/>
      <c r="AB304" s="185"/>
      <c r="AC304" s="185"/>
      <c r="AD304" s="185"/>
      <c r="AE304" s="246"/>
      <c r="AF304" s="185"/>
      <c r="AG304" s="247"/>
      <c r="AH304" s="185"/>
      <c r="AI304" s="185"/>
      <c r="AJ304" s="185"/>
      <c r="AK304" s="185"/>
      <c r="AL304" s="245"/>
      <c r="AM304" s="185"/>
      <c r="AN304" s="247"/>
      <c r="AO304" s="248"/>
      <c r="AP304" s="185"/>
      <c r="AQ304" s="185"/>
      <c r="AR304" s="185"/>
      <c r="AS304" s="244"/>
      <c r="AT304" s="244"/>
      <c r="AU304" s="244"/>
      <c r="AV304" s="249"/>
      <c r="AW304" s="249"/>
      <c r="AX304" s="249"/>
      <c r="AY304" s="249">
        <v>104</v>
      </c>
      <c r="AZ304" s="249"/>
      <c r="BA304" s="250"/>
      <c r="BB304" s="250"/>
      <c r="BC304" s="250"/>
      <c r="BD304" s="250"/>
      <c r="BE304" s="357"/>
      <c r="BF304" s="357"/>
      <c r="BG304" s="357"/>
      <c r="BH304" s="357"/>
      <c r="BI304" s="357"/>
      <c r="BJ304" s="357"/>
      <c r="BK304" s="357"/>
      <c r="BL304" s="20"/>
      <c r="BM304" s="12">
        <f t="shared" si="46"/>
        <v>0</v>
      </c>
      <c r="BN304" s="37">
        <f t="shared" si="38"/>
        <v>0</v>
      </c>
      <c r="BO304" s="38">
        <f t="shared" si="39"/>
        <v>0</v>
      </c>
      <c r="BP304" s="120">
        <f t="shared" si="40"/>
        <v>0</v>
      </c>
      <c r="BQ304" s="121">
        <f t="shared" si="41"/>
        <v>0</v>
      </c>
      <c r="BR304" s="108">
        <f t="shared" si="42"/>
        <v>104</v>
      </c>
      <c r="BS304" s="82">
        <f t="shared" si="43"/>
        <v>0.14444444444444443</v>
      </c>
      <c r="BT304" s="136">
        <f t="shared" si="44"/>
        <v>0</v>
      </c>
      <c r="BU304" s="136">
        <f t="shared" si="45"/>
        <v>0</v>
      </c>
      <c r="BV304" s="109"/>
      <c r="BW304" s="69"/>
    </row>
    <row r="305" spans="1:75" s="4" customFormat="1" ht="18" customHeight="1">
      <c r="A305" s="23"/>
      <c r="B305" s="171" t="s">
        <v>1</v>
      </c>
      <c r="C305" s="165"/>
      <c r="D305" s="165"/>
      <c r="E305" s="166"/>
      <c r="F305" s="165"/>
      <c r="G305" s="165"/>
      <c r="H305" s="165"/>
      <c r="I305" s="165"/>
      <c r="J305" s="165"/>
      <c r="K305" s="165"/>
      <c r="L305" s="185"/>
      <c r="M305" s="165"/>
      <c r="N305" s="165"/>
      <c r="O305" s="166"/>
      <c r="P305" s="165"/>
      <c r="Q305" s="165"/>
      <c r="R305" s="166"/>
      <c r="S305" s="193"/>
      <c r="T305" s="165"/>
      <c r="U305" s="166"/>
      <c r="V305" s="185"/>
      <c r="W305" s="185"/>
      <c r="X305" s="185"/>
      <c r="Y305" s="185"/>
      <c r="Z305" s="245"/>
      <c r="AA305" s="185"/>
      <c r="AB305" s="185"/>
      <c r="AC305" s="185"/>
      <c r="AD305" s="185"/>
      <c r="AE305" s="246"/>
      <c r="AF305" s="185"/>
      <c r="AG305" s="247"/>
      <c r="AH305" s="185"/>
      <c r="AI305" s="185"/>
      <c r="AJ305" s="185"/>
      <c r="AK305" s="185"/>
      <c r="AL305" s="245"/>
      <c r="AM305" s="185"/>
      <c r="AN305" s="247"/>
      <c r="AO305" s="248"/>
      <c r="AP305" s="185"/>
      <c r="AQ305" s="185"/>
      <c r="AR305" s="185"/>
      <c r="AS305" s="244"/>
      <c r="AT305" s="244"/>
      <c r="AU305" s="244"/>
      <c r="AV305" s="249"/>
      <c r="AW305" s="249"/>
      <c r="AX305" s="249"/>
      <c r="AY305" s="249">
        <v>2</v>
      </c>
      <c r="AZ305" s="249"/>
      <c r="BA305" s="250"/>
      <c r="BB305" s="250"/>
      <c r="BC305" s="250"/>
      <c r="BD305" s="250"/>
      <c r="BE305" s="357"/>
      <c r="BF305" s="357"/>
      <c r="BG305" s="357"/>
      <c r="BH305" s="357"/>
      <c r="BI305" s="357"/>
      <c r="BJ305" s="357"/>
      <c r="BK305" s="357"/>
      <c r="BL305" s="20"/>
      <c r="BM305" s="12">
        <f t="shared" si="46"/>
        <v>0</v>
      </c>
      <c r="BN305" s="37">
        <f t="shared" si="38"/>
        <v>0</v>
      </c>
      <c r="BO305" s="38">
        <f t="shared" si="39"/>
        <v>0</v>
      </c>
      <c r="BP305" s="120">
        <f t="shared" si="40"/>
        <v>0</v>
      </c>
      <c r="BQ305" s="121">
        <f t="shared" si="41"/>
        <v>0</v>
      </c>
      <c r="BR305" s="108">
        <f t="shared" si="42"/>
        <v>2</v>
      </c>
      <c r="BS305" s="82">
        <f t="shared" si="43"/>
        <v>0.002777777777777778</v>
      </c>
      <c r="BT305" s="136">
        <f t="shared" si="44"/>
        <v>0</v>
      </c>
      <c r="BU305" s="136">
        <f t="shared" si="45"/>
        <v>0</v>
      </c>
      <c r="BV305" s="109"/>
      <c r="BW305" s="69"/>
    </row>
    <row r="306" spans="1:75" s="4" customFormat="1" ht="18" customHeight="1">
      <c r="A306" s="23"/>
      <c r="B306" s="171" t="s">
        <v>0</v>
      </c>
      <c r="C306" s="165"/>
      <c r="D306" s="165"/>
      <c r="E306" s="166"/>
      <c r="F306" s="165"/>
      <c r="G306" s="165"/>
      <c r="H306" s="165"/>
      <c r="I306" s="165"/>
      <c r="J306" s="165"/>
      <c r="K306" s="165"/>
      <c r="L306" s="185"/>
      <c r="M306" s="165"/>
      <c r="N306" s="165"/>
      <c r="O306" s="166"/>
      <c r="P306" s="165"/>
      <c r="Q306" s="165"/>
      <c r="R306" s="166"/>
      <c r="S306" s="193"/>
      <c r="T306" s="165"/>
      <c r="U306" s="166"/>
      <c r="V306" s="185"/>
      <c r="W306" s="185"/>
      <c r="X306" s="185"/>
      <c r="Y306" s="185"/>
      <c r="Z306" s="245"/>
      <c r="AA306" s="185"/>
      <c r="AB306" s="185"/>
      <c r="AC306" s="185"/>
      <c r="AD306" s="185"/>
      <c r="AE306" s="246"/>
      <c r="AF306" s="185"/>
      <c r="AG306" s="247"/>
      <c r="AH306" s="185"/>
      <c r="AI306" s="185"/>
      <c r="AJ306" s="185"/>
      <c r="AK306" s="185"/>
      <c r="AL306" s="245"/>
      <c r="AM306" s="185"/>
      <c r="AN306" s="247"/>
      <c r="AO306" s="248"/>
      <c r="AP306" s="185"/>
      <c r="AQ306" s="185"/>
      <c r="AR306" s="185"/>
      <c r="AS306" s="244"/>
      <c r="AT306" s="244"/>
      <c r="AU306" s="244"/>
      <c r="AV306" s="249"/>
      <c r="AW306" s="249"/>
      <c r="AX306" s="249"/>
      <c r="AY306" s="249">
        <v>6</v>
      </c>
      <c r="AZ306" s="249"/>
      <c r="BA306" s="250"/>
      <c r="BB306" s="250"/>
      <c r="BC306" s="250"/>
      <c r="BD306" s="250"/>
      <c r="BE306" s="357"/>
      <c r="BF306" s="357"/>
      <c r="BG306" s="357"/>
      <c r="BH306" s="357"/>
      <c r="BI306" s="357"/>
      <c r="BJ306" s="357"/>
      <c r="BK306" s="357"/>
      <c r="BL306" s="20"/>
      <c r="BM306" s="12">
        <f t="shared" si="46"/>
        <v>0</v>
      </c>
      <c r="BN306" s="37">
        <f t="shared" si="38"/>
        <v>0</v>
      </c>
      <c r="BO306" s="38">
        <f t="shared" si="39"/>
        <v>0</v>
      </c>
      <c r="BP306" s="120">
        <f t="shared" si="40"/>
        <v>0</v>
      </c>
      <c r="BQ306" s="121">
        <f t="shared" si="41"/>
        <v>0</v>
      </c>
      <c r="BR306" s="108">
        <f t="shared" si="42"/>
        <v>6</v>
      </c>
      <c r="BS306" s="82">
        <f t="shared" si="43"/>
        <v>0.008333333333333333</v>
      </c>
      <c r="BT306" s="136">
        <f t="shared" si="44"/>
        <v>0</v>
      </c>
      <c r="BU306" s="136">
        <f t="shared" si="45"/>
        <v>0</v>
      </c>
      <c r="BV306" s="109"/>
      <c r="BW306" s="69"/>
    </row>
    <row r="307" spans="1:75" s="4" customFormat="1" ht="18" customHeight="1">
      <c r="A307" s="23"/>
      <c r="B307" s="171" t="s">
        <v>155</v>
      </c>
      <c r="C307" s="165"/>
      <c r="D307" s="165"/>
      <c r="E307" s="166"/>
      <c r="F307" s="165"/>
      <c r="G307" s="165"/>
      <c r="H307" s="165"/>
      <c r="I307" s="165"/>
      <c r="J307" s="165"/>
      <c r="K307" s="165"/>
      <c r="L307" s="185"/>
      <c r="M307" s="165"/>
      <c r="N307" s="165"/>
      <c r="O307" s="166"/>
      <c r="P307" s="165"/>
      <c r="Q307" s="165"/>
      <c r="R307" s="166"/>
      <c r="S307" s="193"/>
      <c r="T307" s="165"/>
      <c r="U307" s="166"/>
      <c r="V307" s="185"/>
      <c r="W307" s="185"/>
      <c r="X307" s="185"/>
      <c r="Y307" s="185"/>
      <c r="Z307" s="245"/>
      <c r="AA307" s="185"/>
      <c r="AB307" s="185"/>
      <c r="AC307" s="185"/>
      <c r="AD307" s="185"/>
      <c r="AE307" s="246"/>
      <c r="AF307" s="185"/>
      <c r="AG307" s="247"/>
      <c r="AH307" s="185"/>
      <c r="AI307" s="185"/>
      <c r="AJ307" s="185"/>
      <c r="AK307" s="185"/>
      <c r="AL307" s="245"/>
      <c r="AM307" s="185"/>
      <c r="AN307" s="247"/>
      <c r="AO307" s="248"/>
      <c r="AP307" s="185"/>
      <c r="AQ307" s="185"/>
      <c r="AR307" s="185"/>
      <c r="AS307" s="244"/>
      <c r="AT307" s="244"/>
      <c r="AU307" s="244"/>
      <c r="AV307" s="249"/>
      <c r="AW307" s="249"/>
      <c r="AX307" s="249"/>
      <c r="AY307" s="249">
        <v>6</v>
      </c>
      <c r="AZ307" s="249"/>
      <c r="BA307" s="250"/>
      <c r="BB307" s="250"/>
      <c r="BC307" s="250"/>
      <c r="BD307" s="250"/>
      <c r="BE307" s="357"/>
      <c r="BF307" s="357"/>
      <c r="BG307" s="357"/>
      <c r="BH307" s="357"/>
      <c r="BI307" s="357"/>
      <c r="BJ307" s="357"/>
      <c r="BK307" s="357"/>
      <c r="BL307" s="20"/>
      <c r="BM307" s="12">
        <f t="shared" si="46"/>
        <v>0</v>
      </c>
      <c r="BN307" s="37">
        <f t="shared" si="38"/>
        <v>0</v>
      </c>
      <c r="BO307" s="38">
        <f t="shared" si="39"/>
        <v>0</v>
      </c>
      <c r="BP307" s="120">
        <f t="shared" si="40"/>
        <v>0</v>
      </c>
      <c r="BQ307" s="121">
        <f t="shared" si="41"/>
        <v>0</v>
      </c>
      <c r="BR307" s="108">
        <f t="shared" si="42"/>
        <v>6</v>
      </c>
      <c r="BS307" s="82">
        <f t="shared" si="43"/>
        <v>0.008333333333333333</v>
      </c>
      <c r="BT307" s="136">
        <f t="shared" si="44"/>
        <v>0</v>
      </c>
      <c r="BU307" s="136">
        <f t="shared" si="45"/>
        <v>0</v>
      </c>
      <c r="BV307" s="109"/>
      <c r="BW307" s="69"/>
    </row>
    <row r="308" spans="1:75" s="4" customFormat="1" ht="36" customHeight="1">
      <c r="A308" s="23"/>
      <c r="B308" s="171" t="s">
        <v>357</v>
      </c>
      <c r="C308" s="165"/>
      <c r="D308" s="165"/>
      <c r="E308" s="166"/>
      <c r="F308" s="165"/>
      <c r="G308" s="165"/>
      <c r="H308" s="165"/>
      <c r="I308" s="165"/>
      <c r="J308" s="165"/>
      <c r="K308" s="165"/>
      <c r="L308" s="185"/>
      <c r="M308" s="165"/>
      <c r="N308" s="165"/>
      <c r="O308" s="166"/>
      <c r="P308" s="165"/>
      <c r="Q308" s="165"/>
      <c r="R308" s="166"/>
      <c r="S308" s="193"/>
      <c r="T308" s="165"/>
      <c r="U308" s="166"/>
      <c r="V308" s="185"/>
      <c r="W308" s="185"/>
      <c r="X308" s="185"/>
      <c r="Y308" s="185"/>
      <c r="Z308" s="245"/>
      <c r="AA308" s="185"/>
      <c r="AB308" s="185"/>
      <c r="AC308" s="185"/>
      <c r="AD308" s="185"/>
      <c r="AE308" s="246"/>
      <c r="AF308" s="185"/>
      <c r="AG308" s="247"/>
      <c r="AH308" s="185"/>
      <c r="AI308" s="185"/>
      <c r="AJ308" s="185"/>
      <c r="AK308" s="185"/>
      <c r="AL308" s="245"/>
      <c r="AM308" s="185"/>
      <c r="AN308" s="247"/>
      <c r="AO308" s="248"/>
      <c r="AP308" s="185"/>
      <c r="AQ308" s="185"/>
      <c r="AR308" s="185"/>
      <c r="AS308" s="244"/>
      <c r="AT308" s="244"/>
      <c r="AU308" s="244"/>
      <c r="AV308" s="249"/>
      <c r="AW308" s="249"/>
      <c r="AX308" s="249"/>
      <c r="AY308" s="249"/>
      <c r="AZ308" s="249">
        <v>44</v>
      </c>
      <c r="BA308" s="250"/>
      <c r="BB308" s="250"/>
      <c r="BC308" s="250"/>
      <c r="BD308" s="250"/>
      <c r="BE308" s="357"/>
      <c r="BF308" s="357"/>
      <c r="BG308" s="357"/>
      <c r="BH308" s="357"/>
      <c r="BI308" s="357"/>
      <c r="BJ308" s="357"/>
      <c r="BK308" s="357"/>
      <c r="BL308" s="20"/>
      <c r="BM308" s="12">
        <f t="shared" si="46"/>
        <v>0</v>
      </c>
      <c r="BN308" s="37">
        <f t="shared" si="38"/>
        <v>0</v>
      </c>
      <c r="BO308" s="38">
        <f t="shared" si="39"/>
        <v>0</v>
      </c>
      <c r="BP308" s="120">
        <f t="shared" si="40"/>
        <v>0</v>
      </c>
      <c r="BQ308" s="121">
        <f t="shared" si="41"/>
        <v>0</v>
      </c>
      <c r="BR308" s="108">
        <f t="shared" si="42"/>
        <v>44</v>
      </c>
      <c r="BS308" s="82">
        <f t="shared" si="43"/>
        <v>0.06111111111111111</v>
      </c>
      <c r="BT308" s="136">
        <f t="shared" si="44"/>
        <v>0</v>
      </c>
      <c r="BU308" s="136">
        <f t="shared" si="45"/>
        <v>0</v>
      </c>
      <c r="BV308" s="109"/>
      <c r="BW308" s="69"/>
    </row>
    <row r="309" spans="1:75" s="4" customFormat="1" ht="35.25" customHeight="1">
      <c r="A309" s="23"/>
      <c r="B309" s="171" t="s">
        <v>358</v>
      </c>
      <c r="C309" s="165"/>
      <c r="D309" s="165"/>
      <c r="E309" s="166"/>
      <c r="F309" s="165"/>
      <c r="G309" s="165"/>
      <c r="H309" s="165"/>
      <c r="I309" s="165"/>
      <c r="J309" s="165"/>
      <c r="K309" s="165"/>
      <c r="L309" s="185"/>
      <c r="M309" s="165"/>
      <c r="N309" s="165"/>
      <c r="O309" s="166"/>
      <c r="P309" s="165"/>
      <c r="Q309" s="165"/>
      <c r="R309" s="166"/>
      <c r="S309" s="193"/>
      <c r="T309" s="165"/>
      <c r="U309" s="166"/>
      <c r="V309" s="185"/>
      <c r="W309" s="185"/>
      <c r="X309" s="185"/>
      <c r="Y309" s="185"/>
      <c r="Z309" s="245"/>
      <c r="AA309" s="185"/>
      <c r="AB309" s="185"/>
      <c r="AC309" s="185"/>
      <c r="AD309" s="185"/>
      <c r="AE309" s="246"/>
      <c r="AF309" s="185"/>
      <c r="AG309" s="247"/>
      <c r="AH309" s="185"/>
      <c r="AI309" s="185"/>
      <c r="AJ309" s="185"/>
      <c r="AK309" s="185"/>
      <c r="AL309" s="245"/>
      <c r="AM309" s="185"/>
      <c r="AN309" s="247"/>
      <c r="AO309" s="248"/>
      <c r="AP309" s="185"/>
      <c r="AQ309" s="185"/>
      <c r="AR309" s="185"/>
      <c r="AS309" s="244"/>
      <c r="AT309" s="244"/>
      <c r="AU309" s="244"/>
      <c r="AV309" s="249"/>
      <c r="AW309" s="249"/>
      <c r="AX309" s="249"/>
      <c r="AY309" s="249"/>
      <c r="AZ309" s="249">
        <v>138</v>
      </c>
      <c r="BA309" s="250"/>
      <c r="BB309" s="250"/>
      <c r="BC309" s="250"/>
      <c r="BD309" s="250"/>
      <c r="BE309" s="357"/>
      <c r="BF309" s="357"/>
      <c r="BG309" s="357"/>
      <c r="BH309" s="357"/>
      <c r="BI309" s="357"/>
      <c r="BJ309" s="357"/>
      <c r="BK309" s="357"/>
      <c r="BL309" s="20"/>
      <c r="BM309" s="12">
        <f t="shared" si="46"/>
        <v>0</v>
      </c>
      <c r="BN309" s="37">
        <f t="shared" si="38"/>
        <v>0</v>
      </c>
      <c r="BO309" s="38">
        <f t="shared" si="39"/>
        <v>0</v>
      </c>
      <c r="BP309" s="120">
        <f t="shared" si="40"/>
        <v>0</v>
      </c>
      <c r="BQ309" s="121">
        <f t="shared" si="41"/>
        <v>0</v>
      </c>
      <c r="BR309" s="108">
        <f t="shared" si="42"/>
        <v>138</v>
      </c>
      <c r="BS309" s="82">
        <f t="shared" si="43"/>
        <v>0.19166666666666668</v>
      </c>
      <c r="BT309" s="136">
        <f t="shared" si="44"/>
        <v>0</v>
      </c>
      <c r="BU309" s="136">
        <f t="shared" si="45"/>
        <v>0</v>
      </c>
      <c r="BV309" s="109"/>
      <c r="BW309" s="69"/>
    </row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spans="1:75" s="4" customFormat="1" ht="35.25" customHeight="1">
      <c r="A317" s="23"/>
      <c r="B317" s="171" t="s">
        <v>359</v>
      </c>
      <c r="C317" s="165"/>
      <c r="D317" s="165"/>
      <c r="E317" s="166"/>
      <c r="F317" s="165"/>
      <c r="G317" s="165"/>
      <c r="H317" s="165"/>
      <c r="I317" s="165"/>
      <c r="J317" s="165"/>
      <c r="K317" s="165"/>
      <c r="L317" s="185"/>
      <c r="M317" s="165"/>
      <c r="N317" s="165"/>
      <c r="O317" s="166"/>
      <c r="P317" s="165"/>
      <c r="Q317" s="165"/>
      <c r="R317" s="166"/>
      <c r="S317" s="193"/>
      <c r="T317" s="165"/>
      <c r="U317" s="166"/>
      <c r="V317" s="185"/>
      <c r="W317" s="185"/>
      <c r="X317" s="185"/>
      <c r="Y317" s="185"/>
      <c r="Z317" s="245"/>
      <c r="AA317" s="185"/>
      <c r="AB317" s="185"/>
      <c r="AC317" s="185"/>
      <c r="AD317" s="185"/>
      <c r="AE317" s="246"/>
      <c r="AF317" s="185"/>
      <c r="AG317" s="247"/>
      <c r="AH317" s="185"/>
      <c r="AI317" s="185"/>
      <c r="AJ317" s="185"/>
      <c r="AK317" s="185"/>
      <c r="AL317" s="245"/>
      <c r="AM317" s="185"/>
      <c r="AN317" s="247"/>
      <c r="AO317" s="248"/>
      <c r="AP317" s="185"/>
      <c r="AQ317" s="185"/>
      <c r="AR317" s="185"/>
      <c r="AS317" s="244"/>
      <c r="AT317" s="244"/>
      <c r="AU317" s="244"/>
      <c r="AV317" s="249"/>
      <c r="AW317" s="249"/>
      <c r="AX317" s="249"/>
      <c r="AY317" s="249"/>
      <c r="AZ317" s="249">
        <v>32</v>
      </c>
      <c r="BA317" s="250"/>
      <c r="BB317" s="250"/>
      <c r="BC317" s="250"/>
      <c r="BD317" s="250"/>
      <c r="BE317" s="357"/>
      <c r="BF317" s="357"/>
      <c r="BG317" s="357"/>
      <c r="BH317" s="357"/>
      <c r="BI317" s="357"/>
      <c r="BJ317" s="357"/>
      <c r="BK317" s="357"/>
      <c r="BL317" s="20"/>
      <c r="BM317" s="12">
        <f t="shared" si="46"/>
        <v>0</v>
      </c>
      <c r="BN317" s="37">
        <f t="shared" si="38"/>
        <v>0</v>
      </c>
      <c r="BO317" s="38">
        <f t="shared" si="39"/>
        <v>0</v>
      </c>
      <c r="BP317" s="120">
        <f t="shared" si="40"/>
        <v>0</v>
      </c>
      <c r="BQ317" s="121">
        <f t="shared" si="41"/>
        <v>0</v>
      </c>
      <c r="BR317" s="108">
        <f t="shared" si="42"/>
        <v>32</v>
      </c>
      <c r="BS317" s="82">
        <f t="shared" si="43"/>
        <v>0.044444444444444446</v>
      </c>
      <c r="BT317" s="136">
        <f t="shared" si="44"/>
        <v>0</v>
      </c>
      <c r="BU317" s="136">
        <f t="shared" si="45"/>
        <v>0</v>
      </c>
      <c r="BV317" s="109"/>
      <c r="BW317" s="69"/>
    </row>
    <row r="318" spans="1:75" s="4" customFormat="1" ht="24.75" customHeight="1">
      <c r="A318" s="23" t="s">
        <v>114</v>
      </c>
      <c r="B318" s="171"/>
      <c r="C318" s="165"/>
      <c r="D318" s="165"/>
      <c r="E318" s="166"/>
      <c r="F318" s="165"/>
      <c r="G318" s="165"/>
      <c r="H318" s="165"/>
      <c r="I318" s="165"/>
      <c r="J318" s="165"/>
      <c r="K318" s="165"/>
      <c r="L318" s="185"/>
      <c r="M318" s="165"/>
      <c r="N318" s="165"/>
      <c r="O318" s="166"/>
      <c r="P318" s="165"/>
      <c r="Q318" s="165"/>
      <c r="R318" s="166"/>
      <c r="S318" s="193"/>
      <c r="T318" s="165"/>
      <c r="U318" s="166"/>
      <c r="V318" s="185"/>
      <c r="W318" s="185"/>
      <c r="X318" s="185"/>
      <c r="Y318" s="185"/>
      <c r="Z318" s="245"/>
      <c r="AA318" s="185"/>
      <c r="AB318" s="185"/>
      <c r="AC318" s="185"/>
      <c r="AD318" s="185"/>
      <c r="AE318" s="246"/>
      <c r="AF318" s="185"/>
      <c r="AG318" s="247"/>
      <c r="AH318" s="185"/>
      <c r="AI318" s="185"/>
      <c r="AJ318" s="185"/>
      <c r="AK318" s="185"/>
      <c r="AL318" s="245"/>
      <c r="AM318" s="185"/>
      <c r="AN318" s="247"/>
      <c r="AO318" s="248"/>
      <c r="AP318" s="185"/>
      <c r="AQ318" s="185"/>
      <c r="AR318" s="185"/>
      <c r="AS318" s="244"/>
      <c r="AT318" s="244"/>
      <c r="AU318" s="244"/>
      <c r="AV318" s="249"/>
      <c r="AW318" s="249"/>
      <c r="AX318" s="249"/>
      <c r="AY318" s="249"/>
      <c r="AZ318" s="249"/>
      <c r="BA318" s="250"/>
      <c r="BB318" s="250"/>
      <c r="BC318" s="250"/>
      <c r="BD318" s="250"/>
      <c r="BE318" s="357"/>
      <c r="BF318" s="357"/>
      <c r="BG318" s="357"/>
      <c r="BH318" s="357"/>
      <c r="BI318" s="357"/>
      <c r="BJ318" s="357"/>
      <c r="BK318" s="357"/>
      <c r="BL318" s="20">
        <f>BN318+BP318+BR318+BT318</f>
        <v>1245.6</v>
      </c>
      <c r="BM318" s="12">
        <f>BL318/720</f>
        <v>1.73</v>
      </c>
      <c r="BN318" s="37">
        <f>SUM(BN319:BN323)</f>
        <v>631.84</v>
      </c>
      <c r="BO318" s="38">
        <f t="shared" si="39"/>
        <v>0.8775555555555556</v>
      </c>
      <c r="BP318" s="120">
        <f>SUM(BP319:BP323)</f>
        <v>141.76</v>
      </c>
      <c r="BQ318" s="121">
        <f t="shared" si="41"/>
        <v>0.19688888888888886</v>
      </c>
      <c r="BR318" s="108">
        <f>SUM(BR319:BR323)</f>
        <v>212</v>
      </c>
      <c r="BS318" s="82">
        <f t="shared" si="43"/>
        <v>0.29444444444444445</v>
      </c>
      <c r="BT318" s="136">
        <f>SUM(BT319:BT323)</f>
        <v>260</v>
      </c>
      <c r="BU318" s="136">
        <f t="shared" si="45"/>
        <v>0.3611111111111111</v>
      </c>
      <c r="BV318" s="109"/>
      <c r="BW318" s="69"/>
    </row>
    <row r="319" spans="2:75" s="4" customFormat="1" ht="17.25" customHeight="1">
      <c r="B319" s="172" t="s">
        <v>167</v>
      </c>
      <c r="C319" s="165"/>
      <c r="D319" s="165"/>
      <c r="E319" s="166"/>
      <c r="F319" s="165"/>
      <c r="G319" s="165">
        <v>118</v>
      </c>
      <c r="H319" s="165"/>
      <c r="I319" s="165"/>
      <c r="J319" s="165"/>
      <c r="K319" s="165"/>
      <c r="L319" s="185"/>
      <c r="M319" s="165"/>
      <c r="N319" s="165"/>
      <c r="O319" s="166"/>
      <c r="P319" s="165"/>
      <c r="Q319" s="165">
        <v>88</v>
      </c>
      <c r="R319" s="166">
        <v>88</v>
      </c>
      <c r="S319" s="193"/>
      <c r="T319" s="165"/>
      <c r="U319" s="166"/>
      <c r="V319" s="185"/>
      <c r="W319" s="185"/>
      <c r="X319" s="185"/>
      <c r="Y319" s="185"/>
      <c r="Z319" s="245"/>
      <c r="AA319" s="185"/>
      <c r="AB319" s="185"/>
      <c r="AC319" s="185"/>
      <c r="AD319" s="185"/>
      <c r="AE319" s="246"/>
      <c r="AF319" s="185"/>
      <c r="AG319" s="247"/>
      <c r="AH319" s="185"/>
      <c r="AI319" s="185"/>
      <c r="AJ319" s="185"/>
      <c r="AK319" s="185"/>
      <c r="AL319" s="245"/>
      <c r="AM319" s="185"/>
      <c r="AN319" s="247"/>
      <c r="AO319" s="248"/>
      <c r="AP319" s="185"/>
      <c r="AQ319" s="185"/>
      <c r="AR319" s="185"/>
      <c r="AS319" s="244"/>
      <c r="AT319" s="244"/>
      <c r="AU319" s="244"/>
      <c r="AV319" s="249"/>
      <c r="AW319" s="249"/>
      <c r="AX319" s="249"/>
      <c r="AY319" s="249"/>
      <c r="AZ319" s="249"/>
      <c r="BA319" s="250"/>
      <c r="BB319" s="250"/>
      <c r="BC319" s="250"/>
      <c r="BD319" s="250"/>
      <c r="BE319" s="357"/>
      <c r="BF319" s="357"/>
      <c r="BG319" s="357"/>
      <c r="BH319" s="357"/>
      <c r="BI319" s="357"/>
      <c r="BJ319" s="357"/>
      <c r="BK319" s="357"/>
      <c r="BL319" s="20"/>
      <c r="BM319" s="12">
        <f t="shared" si="46"/>
        <v>0</v>
      </c>
      <c r="BN319" s="37">
        <f t="shared" si="38"/>
        <v>206</v>
      </c>
      <c r="BO319" s="38">
        <f t="shared" si="39"/>
        <v>0.2861111111111111</v>
      </c>
      <c r="BP319" s="120">
        <f t="shared" si="40"/>
        <v>88</v>
      </c>
      <c r="BQ319" s="121">
        <f t="shared" si="41"/>
        <v>0.12222222222222222</v>
      </c>
      <c r="BR319" s="108">
        <f t="shared" si="42"/>
        <v>0</v>
      </c>
      <c r="BS319" s="82">
        <f t="shared" si="43"/>
        <v>0</v>
      </c>
      <c r="BT319" s="136">
        <f t="shared" si="44"/>
        <v>0</v>
      </c>
      <c r="BU319" s="136">
        <f t="shared" si="45"/>
        <v>0</v>
      </c>
      <c r="BV319" s="109"/>
      <c r="BW319" s="69"/>
    </row>
    <row r="320" spans="1:75" s="4" customFormat="1" ht="18" customHeight="1">
      <c r="A320" s="23"/>
      <c r="B320" s="172" t="s">
        <v>173</v>
      </c>
      <c r="C320" s="165"/>
      <c r="D320" s="165"/>
      <c r="E320" s="166"/>
      <c r="F320" s="165"/>
      <c r="G320" s="165"/>
      <c r="H320" s="165">
        <v>48</v>
      </c>
      <c r="I320" s="165"/>
      <c r="J320" s="165"/>
      <c r="K320" s="165"/>
      <c r="L320" s="185"/>
      <c r="M320" s="165"/>
      <c r="N320" s="165"/>
      <c r="O320" s="166"/>
      <c r="P320" s="165">
        <v>48</v>
      </c>
      <c r="Q320" s="165"/>
      <c r="R320" s="166"/>
      <c r="S320" s="193"/>
      <c r="T320" s="165"/>
      <c r="U320" s="166"/>
      <c r="V320" s="185"/>
      <c r="W320" s="185"/>
      <c r="X320" s="185"/>
      <c r="Y320" s="185"/>
      <c r="Z320" s="245"/>
      <c r="AA320" s="185"/>
      <c r="AB320" s="185"/>
      <c r="AC320" s="185"/>
      <c r="AD320" s="185"/>
      <c r="AE320" s="246"/>
      <c r="AF320" s="185"/>
      <c r="AG320" s="247"/>
      <c r="AH320" s="185"/>
      <c r="AI320" s="185"/>
      <c r="AJ320" s="185">
        <v>48</v>
      </c>
      <c r="AK320" s="185"/>
      <c r="AL320" s="245">
        <v>58</v>
      </c>
      <c r="AM320" s="185"/>
      <c r="AN320" s="247"/>
      <c r="AO320" s="265"/>
      <c r="AP320" s="185"/>
      <c r="AQ320" s="185">
        <v>46</v>
      </c>
      <c r="AR320" s="185">
        <v>58</v>
      </c>
      <c r="AS320" s="244"/>
      <c r="AT320" s="244"/>
      <c r="AU320" s="244"/>
      <c r="AV320" s="249"/>
      <c r="AW320" s="249"/>
      <c r="AX320" s="249"/>
      <c r="AY320" s="249"/>
      <c r="AZ320" s="249"/>
      <c r="BA320" s="250"/>
      <c r="BB320" s="250"/>
      <c r="BC320" s="250"/>
      <c r="BD320" s="250"/>
      <c r="BE320" s="357">
        <v>6</v>
      </c>
      <c r="BF320" s="357">
        <v>6</v>
      </c>
      <c r="BG320" s="357">
        <v>6</v>
      </c>
      <c r="BH320" s="357">
        <v>6</v>
      </c>
      <c r="BI320" s="357">
        <v>6</v>
      </c>
      <c r="BJ320" s="357">
        <v>6</v>
      </c>
      <c r="BK320" s="357">
        <v>6</v>
      </c>
      <c r="BL320" s="20"/>
      <c r="BM320" s="12">
        <f t="shared" si="46"/>
        <v>0</v>
      </c>
      <c r="BN320" s="37">
        <f t="shared" si="38"/>
        <v>318</v>
      </c>
      <c r="BO320" s="38">
        <f t="shared" si="39"/>
        <v>0.44166666666666665</v>
      </c>
      <c r="BP320" s="120">
        <f t="shared" si="40"/>
        <v>30</v>
      </c>
      <c r="BQ320" s="121">
        <f t="shared" si="41"/>
        <v>0.041666666666666664</v>
      </c>
      <c r="BR320" s="108">
        <f t="shared" si="42"/>
        <v>0</v>
      </c>
      <c r="BS320" s="82">
        <f t="shared" si="43"/>
        <v>0</v>
      </c>
      <c r="BT320" s="136">
        <f t="shared" si="44"/>
        <v>0</v>
      </c>
      <c r="BU320" s="136">
        <f t="shared" si="45"/>
        <v>0</v>
      </c>
      <c r="BV320" s="109"/>
      <c r="BW320" s="69"/>
    </row>
    <row r="321" spans="1:75" s="4" customFormat="1" ht="15.75">
      <c r="A321" s="23"/>
      <c r="B321" s="171" t="s">
        <v>306</v>
      </c>
      <c r="C321" s="165"/>
      <c r="D321" s="165"/>
      <c r="E321" s="166"/>
      <c r="F321" s="165"/>
      <c r="G321" s="165"/>
      <c r="H321" s="165"/>
      <c r="I321" s="165"/>
      <c r="J321" s="165"/>
      <c r="K321" s="165"/>
      <c r="L321" s="185"/>
      <c r="M321" s="165"/>
      <c r="N321" s="165"/>
      <c r="O321" s="166"/>
      <c r="P321" s="165"/>
      <c r="Q321" s="165"/>
      <c r="R321" s="166"/>
      <c r="S321" s="193"/>
      <c r="T321" s="165"/>
      <c r="U321" s="166"/>
      <c r="V321" s="185"/>
      <c r="W321" s="185"/>
      <c r="X321" s="185"/>
      <c r="Y321" s="185"/>
      <c r="Z321" s="245"/>
      <c r="AA321" s="185"/>
      <c r="AB321" s="185"/>
      <c r="AC321" s="185"/>
      <c r="AD321" s="185"/>
      <c r="AE321" s="246"/>
      <c r="AF321" s="185"/>
      <c r="AG321" s="247"/>
      <c r="AH321" s="185"/>
      <c r="AI321" s="185"/>
      <c r="AJ321" s="185"/>
      <c r="AK321" s="185"/>
      <c r="AL321" s="245"/>
      <c r="AM321" s="185"/>
      <c r="AN321" s="247"/>
      <c r="AO321" s="265"/>
      <c r="AP321" s="185"/>
      <c r="AQ321" s="185"/>
      <c r="AR321" s="185"/>
      <c r="AS321" s="244"/>
      <c r="AT321" s="244"/>
      <c r="AU321" s="244"/>
      <c r="AV321" s="249"/>
      <c r="AW321" s="249"/>
      <c r="AX321" s="249"/>
      <c r="AY321" s="249"/>
      <c r="AZ321" s="249"/>
      <c r="BA321" s="250"/>
      <c r="BB321" s="250"/>
      <c r="BC321" s="250"/>
      <c r="BD321" s="250"/>
      <c r="BE321" s="359">
        <v>7.92</v>
      </c>
      <c r="BF321" s="359">
        <v>2.64</v>
      </c>
      <c r="BG321" s="357">
        <v>4.62</v>
      </c>
      <c r="BH321" s="359">
        <v>7.92</v>
      </c>
      <c r="BI321" s="359">
        <v>5.28</v>
      </c>
      <c r="BJ321" s="359">
        <v>5.61</v>
      </c>
      <c r="BK321" s="359">
        <v>5.61</v>
      </c>
      <c r="BL321" s="408"/>
      <c r="BM321" s="12">
        <f t="shared" si="46"/>
        <v>0</v>
      </c>
      <c r="BN321" s="37">
        <f t="shared" si="38"/>
        <v>15.84</v>
      </c>
      <c r="BO321" s="38">
        <f t="shared" si="39"/>
        <v>0.022</v>
      </c>
      <c r="BP321" s="120">
        <f t="shared" si="40"/>
        <v>23.759999999999998</v>
      </c>
      <c r="BQ321" s="121">
        <f t="shared" si="41"/>
        <v>0.032999999999999995</v>
      </c>
      <c r="BR321" s="108">
        <f t="shared" si="42"/>
        <v>0</v>
      </c>
      <c r="BS321" s="82">
        <f t="shared" si="43"/>
        <v>0</v>
      </c>
      <c r="BT321" s="136">
        <f t="shared" si="44"/>
        <v>0</v>
      </c>
      <c r="BU321" s="136">
        <f t="shared" si="45"/>
        <v>0</v>
      </c>
      <c r="BV321" s="109"/>
      <c r="BW321" s="69"/>
    </row>
    <row r="322" spans="1:75" s="4" customFormat="1" ht="24.75">
      <c r="A322" s="23"/>
      <c r="B322" s="172" t="s">
        <v>217</v>
      </c>
      <c r="C322" s="163"/>
      <c r="D322" s="163"/>
      <c r="E322" s="164"/>
      <c r="F322" s="163"/>
      <c r="G322" s="163"/>
      <c r="H322" s="163"/>
      <c r="I322" s="163"/>
      <c r="J322" s="163"/>
      <c r="K322" s="163"/>
      <c r="L322" s="185"/>
      <c r="M322" s="163"/>
      <c r="N322" s="163"/>
      <c r="O322" s="164"/>
      <c r="P322" s="163"/>
      <c r="Q322" s="163"/>
      <c r="R322" s="164"/>
      <c r="S322" s="243"/>
      <c r="T322" s="163"/>
      <c r="U322" s="164"/>
      <c r="V322" s="185"/>
      <c r="W322" s="185"/>
      <c r="X322" s="185"/>
      <c r="Y322" s="185"/>
      <c r="Z322" s="245"/>
      <c r="AA322" s="185"/>
      <c r="AB322" s="185"/>
      <c r="AC322" s="185"/>
      <c r="AD322" s="185"/>
      <c r="AE322" s="246"/>
      <c r="AF322" s="185"/>
      <c r="AG322" s="247"/>
      <c r="AH322" s="185"/>
      <c r="AI322" s="185"/>
      <c r="AJ322" s="185"/>
      <c r="AK322" s="185"/>
      <c r="AL322" s="245"/>
      <c r="AM322" s="185"/>
      <c r="AN322" s="247"/>
      <c r="AO322" s="265"/>
      <c r="AP322" s="185"/>
      <c r="AQ322" s="185"/>
      <c r="AR322" s="185"/>
      <c r="AS322" s="244"/>
      <c r="AT322" s="244"/>
      <c r="AU322" s="244">
        <v>56</v>
      </c>
      <c r="AV322" s="249">
        <v>52</v>
      </c>
      <c r="AW322" s="249"/>
      <c r="AX322" s="249"/>
      <c r="AY322" s="249">
        <v>52</v>
      </c>
      <c r="AZ322" s="249">
        <v>52</v>
      </c>
      <c r="BA322" s="250">
        <v>66</v>
      </c>
      <c r="BB322" s="250">
        <v>66</v>
      </c>
      <c r="BC322" s="250">
        <v>64</v>
      </c>
      <c r="BD322" s="250">
        <v>64</v>
      </c>
      <c r="BE322" s="357"/>
      <c r="BF322" s="357"/>
      <c r="BG322" s="357"/>
      <c r="BH322" s="357"/>
      <c r="BI322" s="357"/>
      <c r="BJ322" s="357"/>
      <c r="BK322" s="357"/>
      <c r="BL322" s="20"/>
      <c r="BM322" s="12">
        <f t="shared" si="46"/>
        <v>0</v>
      </c>
      <c r="BN322" s="37">
        <f t="shared" si="38"/>
        <v>0</v>
      </c>
      <c r="BO322" s="38">
        <f t="shared" si="39"/>
        <v>0</v>
      </c>
      <c r="BP322" s="120">
        <f t="shared" si="40"/>
        <v>0</v>
      </c>
      <c r="BQ322" s="121">
        <f t="shared" si="41"/>
        <v>0</v>
      </c>
      <c r="BR322" s="108">
        <f t="shared" si="42"/>
        <v>212</v>
      </c>
      <c r="BS322" s="82">
        <f t="shared" si="43"/>
        <v>0.29444444444444445</v>
      </c>
      <c r="BT322" s="136">
        <f t="shared" si="44"/>
        <v>260</v>
      </c>
      <c r="BU322" s="136">
        <f t="shared" si="45"/>
        <v>0.3611111111111111</v>
      </c>
      <c r="BV322" s="109"/>
      <c r="BW322" s="69"/>
    </row>
    <row r="323" spans="1:75" s="4" customFormat="1" ht="15.75">
      <c r="A323" s="23"/>
      <c r="B323" s="172" t="s">
        <v>171</v>
      </c>
      <c r="C323" s="163"/>
      <c r="D323" s="163"/>
      <c r="E323" s="164"/>
      <c r="F323" s="163"/>
      <c r="G323" s="163"/>
      <c r="H323" s="163"/>
      <c r="I323" s="163">
        <v>46</v>
      </c>
      <c r="J323" s="163">
        <v>46</v>
      </c>
      <c r="K323" s="163"/>
      <c r="L323" s="185"/>
      <c r="M323" s="163"/>
      <c r="N323" s="163"/>
      <c r="O323" s="164"/>
      <c r="P323" s="163"/>
      <c r="Q323" s="163"/>
      <c r="R323" s="164"/>
      <c r="S323" s="243"/>
      <c r="T323" s="163"/>
      <c r="U323" s="164"/>
      <c r="V323" s="185"/>
      <c r="W323" s="185"/>
      <c r="X323" s="185"/>
      <c r="Y323" s="185"/>
      <c r="Z323" s="245"/>
      <c r="AA323" s="185"/>
      <c r="AB323" s="185"/>
      <c r="AC323" s="185"/>
      <c r="AD323" s="185"/>
      <c r="AE323" s="246"/>
      <c r="AF323" s="185"/>
      <c r="AG323" s="247"/>
      <c r="AH323" s="185"/>
      <c r="AI323" s="185"/>
      <c r="AJ323" s="185"/>
      <c r="AK323" s="185"/>
      <c r="AL323" s="245"/>
      <c r="AM323" s="185"/>
      <c r="AN323" s="247"/>
      <c r="AO323" s="265"/>
      <c r="AP323" s="185"/>
      <c r="AQ323" s="185"/>
      <c r="AR323" s="185"/>
      <c r="AS323" s="244"/>
      <c r="AT323" s="244"/>
      <c r="AU323" s="244"/>
      <c r="AV323" s="249"/>
      <c r="AW323" s="249"/>
      <c r="AX323" s="249"/>
      <c r="AY323" s="249"/>
      <c r="AZ323" s="249"/>
      <c r="BA323" s="250"/>
      <c r="BB323" s="250"/>
      <c r="BC323" s="250"/>
      <c r="BD323" s="250"/>
      <c r="BE323" s="357"/>
      <c r="BF323" s="357"/>
      <c r="BG323" s="357"/>
      <c r="BH323" s="357"/>
      <c r="BI323" s="357"/>
      <c r="BJ323" s="357"/>
      <c r="BK323" s="357"/>
      <c r="BL323" s="20"/>
      <c r="BM323" s="12">
        <f t="shared" si="46"/>
        <v>0</v>
      </c>
      <c r="BN323" s="37">
        <f t="shared" si="38"/>
        <v>92</v>
      </c>
      <c r="BO323" s="38">
        <f t="shared" si="39"/>
        <v>0.12777777777777777</v>
      </c>
      <c r="BP323" s="120">
        <f t="shared" si="40"/>
        <v>0</v>
      </c>
      <c r="BQ323" s="121">
        <f t="shared" si="41"/>
        <v>0</v>
      </c>
      <c r="BR323" s="108">
        <f t="shared" si="42"/>
        <v>0</v>
      </c>
      <c r="BS323" s="82">
        <f t="shared" si="43"/>
        <v>0</v>
      </c>
      <c r="BT323" s="136">
        <f t="shared" si="44"/>
        <v>0</v>
      </c>
      <c r="BU323" s="136">
        <f t="shared" si="45"/>
        <v>0</v>
      </c>
      <c r="BV323" s="109"/>
      <c r="BW323" s="69"/>
    </row>
    <row r="324" spans="1:75" s="4" customFormat="1" ht="15.75">
      <c r="A324" s="23" t="s">
        <v>115</v>
      </c>
      <c r="B324" s="172"/>
      <c r="C324" s="163"/>
      <c r="D324" s="163"/>
      <c r="E324" s="164"/>
      <c r="F324" s="163"/>
      <c r="G324" s="163"/>
      <c r="H324" s="163"/>
      <c r="I324" s="163"/>
      <c r="J324" s="163"/>
      <c r="K324" s="163"/>
      <c r="L324" s="185"/>
      <c r="M324" s="163"/>
      <c r="N324" s="163"/>
      <c r="O324" s="164"/>
      <c r="P324" s="163"/>
      <c r="Q324" s="163"/>
      <c r="R324" s="164"/>
      <c r="S324" s="243"/>
      <c r="T324" s="163"/>
      <c r="U324" s="164"/>
      <c r="V324" s="185"/>
      <c r="W324" s="185"/>
      <c r="X324" s="185"/>
      <c r="Y324" s="185"/>
      <c r="Z324" s="245"/>
      <c r="AA324" s="185"/>
      <c r="AB324" s="185"/>
      <c r="AC324" s="185"/>
      <c r="AD324" s="185"/>
      <c r="AE324" s="246"/>
      <c r="AF324" s="185"/>
      <c r="AG324" s="247"/>
      <c r="AH324" s="185"/>
      <c r="AI324" s="185"/>
      <c r="AJ324" s="185"/>
      <c r="AK324" s="185"/>
      <c r="AL324" s="245"/>
      <c r="AM324" s="185"/>
      <c r="AN324" s="247"/>
      <c r="AO324" s="265"/>
      <c r="AP324" s="185"/>
      <c r="AQ324" s="185"/>
      <c r="AR324" s="185"/>
      <c r="AS324" s="244"/>
      <c r="AT324" s="244"/>
      <c r="AU324" s="244"/>
      <c r="AV324" s="249"/>
      <c r="AW324" s="249"/>
      <c r="AX324" s="249"/>
      <c r="AY324" s="249"/>
      <c r="AZ324" s="249"/>
      <c r="BA324" s="250"/>
      <c r="BB324" s="250"/>
      <c r="BC324" s="250"/>
      <c r="BD324" s="250"/>
      <c r="BE324" s="357"/>
      <c r="BF324" s="357"/>
      <c r="BG324" s="357"/>
      <c r="BH324" s="357"/>
      <c r="BI324" s="357"/>
      <c r="BJ324" s="357"/>
      <c r="BK324" s="357"/>
      <c r="BL324" s="20">
        <f>BN324+BP324</f>
        <v>1158</v>
      </c>
      <c r="BM324" s="12">
        <f>BL324/720</f>
        <v>1.6083333333333334</v>
      </c>
      <c r="BN324" s="37">
        <f>SUM(BN325:BN328)</f>
        <v>720</v>
      </c>
      <c r="BO324" s="38">
        <f t="shared" si="39"/>
        <v>1</v>
      </c>
      <c r="BP324" s="120">
        <f>SUM(BP325:BP328)</f>
        <v>438</v>
      </c>
      <c r="BQ324" s="121">
        <f t="shared" si="41"/>
        <v>0.6083333333333333</v>
      </c>
      <c r="BR324" s="108"/>
      <c r="BS324" s="82"/>
      <c r="BT324" s="136"/>
      <c r="BU324" s="136"/>
      <c r="BV324" s="109"/>
      <c r="BW324" s="69"/>
    </row>
    <row r="325" spans="2:75" s="4" customFormat="1" ht="30.75" customHeight="1">
      <c r="B325" s="172" t="s">
        <v>167</v>
      </c>
      <c r="C325" s="165"/>
      <c r="D325" s="165">
        <v>118</v>
      </c>
      <c r="E325" s="166">
        <v>118</v>
      </c>
      <c r="F325" s="165"/>
      <c r="G325" s="165"/>
      <c r="H325" s="165"/>
      <c r="I325" s="165"/>
      <c r="J325" s="165"/>
      <c r="K325" s="165"/>
      <c r="L325" s="185"/>
      <c r="M325" s="165"/>
      <c r="N325" s="165">
        <v>118</v>
      </c>
      <c r="O325" s="166">
        <v>118</v>
      </c>
      <c r="P325" s="165"/>
      <c r="Q325" s="165"/>
      <c r="R325" s="166"/>
      <c r="S325" s="193"/>
      <c r="T325" s="165"/>
      <c r="U325" s="166"/>
      <c r="V325" s="185"/>
      <c r="W325" s="185"/>
      <c r="X325" s="185"/>
      <c r="Y325" s="185"/>
      <c r="Z325" s="245"/>
      <c r="AA325" s="185"/>
      <c r="AB325" s="185"/>
      <c r="AC325" s="185"/>
      <c r="AD325" s="185"/>
      <c r="AE325" s="246"/>
      <c r="AF325" s="185">
        <v>84</v>
      </c>
      <c r="AG325" s="247">
        <v>84</v>
      </c>
      <c r="AH325" s="185"/>
      <c r="AI325" s="185"/>
      <c r="AJ325" s="185"/>
      <c r="AK325" s="185"/>
      <c r="AL325" s="245"/>
      <c r="AM325" s="185"/>
      <c r="AN325" s="247"/>
      <c r="AO325" s="265"/>
      <c r="AP325" s="185"/>
      <c r="AQ325" s="185"/>
      <c r="AR325" s="185"/>
      <c r="AS325" s="244"/>
      <c r="AT325" s="244"/>
      <c r="AU325" s="244"/>
      <c r="AV325" s="249"/>
      <c r="AW325" s="249"/>
      <c r="AX325" s="249"/>
      <c r="AY325" s="249"/>
      <c r="AZ325" s="249"/>
      <c r="BA325" s="250"/>
      <c r="BB325" s="250"/>
      <c r="BC325" s="250"/>
      <c r="BD325" s="250"/>
      <c r="BE325" s="357"/>
      <c r="BF325" s="357"/>
      <c r="BG325" s="357"/>
      <c r="BH325" s="357"/>
      <c r="BI325" s="357"/>
      <c r="BJ325" s="357"/>
      <c r="BK325" s="357"/>
      <c r="BL325" s="20"/>
      <c r="BM325" s="12">
        <f t="shared" si="46"/>
        <v>0</v>
      </c>
      <c r="BN325" s="37">
        <f t="shared" si="38"/>
        <v>320</v>
      </c>
      <c r="BO325" s="38">
        <f t="shared" si="39"/>
        <v>0.4444444444444444</v>
      </c>
      <c r="BP325" s="120">
        <f t="shared" si="40"/>
        <v>320</v>
      </c>
      <c r="BQ325" s="121">
        <f t="shared" si="41"/>
        <v>0.4444444444444444</v>
      </c>
      <c r="BR325" s="108">
        <f t="shared" si="42"/>
        <v>0</v>
      </c>
      <c r="BS325" s="82">
        <f t="shared" si="43"/>
        <v>0</v>
      </c>
      <c r="BT325" s="136">
        <f t="shared" si="44"/>
        <v>0</v>
      </c>
      <c r="BU325" s="136">
        <f t="shared" si="45"/>
        <v>0</v>
      </c>
      <c r="BV325" s="109"/>
      <c r="BW325" s="69"/>
    </row>
    <row r="326" spans="1:75" s="4" customFormat="1" ht="26.25" customHeight="1">
      <c r="A326" s="23"/>
      <c r="B326" s="172" t="s">
        <v>156</v>
      </c>
      <c r="C326" s="165"/>
      <c r="D326" s="165"/>
      <c r="E326" s="166"/>
      <c r="F326" s="165"/>
      <c r="G326" s="165"/>
      <c r="H326" s="165"/>
      <c r="I326" s="165"/>
      <c r="J326" s="165"/>
      <c r="K326" s="165"/>
      <c r="L326" s="185"/>
      <c r="M326" s="165"/>
      <c r="N326" s="165"/>
      <c r="O326" s="166"/>
      <c r="P326" s="165"/>
      <c r="Q326" s="165"/>
      <c r="R326" s="166"/>
      <c r="S326" s="193"/>
      <c r="T326" s="165">
        <v>58</v>
      </c>
      <c r="U326" s="166">
        <v>58</v>
      </c>
      <c r="V326" s="185"/>
      <c r="W326" s="185">
        <v>50</v>
      </c>
      <c r="X326" s="185">
        <v>48</v>
      </c>
      <c r="Y326" s="185">
        <v>58</v>
      </c>
      <c r="Z326" s="245"/>
      <c r="AA326" s="185"/>
      <c r="AB326" s="185"/>
      <c r="AC326" s="185"/>
      <c r="AD326" s="185">
        <v>50</v>
      </c>
      <c r="AE326" s="246">
        <v>50</v>
      </c>
      <c r="AF326" s="185"/>
      <c r="AG326" s="247"/>
      <c r="AH326" s="185"/>
      <c r="AI326" s="185">
        <v>48</v>
      </c>
      <c r="AJ326" s="185"/>
      <c r="AK326" s="185">
        <v>48</v>
      </c>
      <c r="AL326" s="245"/>
      <c r="AM326" s="185"/>
      <c r="AN326" s="247"/>
      <c r="AO326" s="265"/>
      <c r="AP326" s="185"/>
      <c r="AQ326" s="185"/>
      <c r="AR326" s="185"/>
      <c r="AS326" s="244"/>
      <c r="AT326" s="244"/>
      <c r="AU326" s="244"/>
      <c r="AV326" s="249"/>
      <c r="AW326" s="249"/>
      <c r="AX326" s="249"/>
      <c r="AY326" s="249"/>
      <c r="AZ326" s="249"/>
      <c r="BA326" s="250"/>
      <c r="BB326" s="250"/>
      <c r="BC326" s="250"/>
      <c r="BD326" s="250"/>
      <c r="BE326" s="357"/>
      <c r="BF326" s="357"/>
      <c r="BG326" s="357"/>
      <c r="BH326" s="357"/>
      <c r="BI326" s="357"/>
      <c r="BJ326" s="357"/>
      <c r="BK326" s="357"/>
      <c r="BL326" s="20"/>
      <c r="BM326" s="12">
        <f t="shared" si="46"/>
        <v>0</v>
      </c>
      <c r="BN326" s="37">
        <f t="shared" si="38"/>
        <v>360</v>
      </c>
      <c r="BO326" s="38">
        <f t="shared" si="39"/>
        <v>0.5</v>
      </c>
      <c r="BP326" s="120">
        <f t="shared" si="40"/>
        <v>108</v>
      </c>
      <c r="BQ326" s="121">
        <f t="shared" si="41"/>
        <v>0.15</v>
      </c>
      <c r="BR326" s="108">
        <f t="shared" si="42"/>
        <v>0</v>
      </c>
      <c r="BS326" s="82">
        <f t="shared" si="43"/>
        <v>0</v>
      </c>
      <c r="BT326" s="136">
        <f t="shared" si="44"/>
        <v>0</v>
      </c>
      <c r="BU326" s="136">
        <f t="shared" si="45"/>
        <v>0</v>
      </c>
      <c r="BV326" s="109"/>
      <c r="BW326" s="69"/>
    </row>
    <row r="327" spans="1:75" s="4" customFormat="1" ht="15.75">
      <c r="A327" s="23"/>
      <c r="B327" s="171" t="s">
        <v>1</v>
      </c>
      <c r="C327" s="165"/>
      <c r="D327" s="165"/>
      <c r="E327" s="166"/>
      <c r="F327" s="165"/>
      <c r="G327" s="165"/>
      <c r="H327" s="165"/>
      <c r="I327" s="165"/>
      <c r="J327" s="165"/>
      <c r="K327" s="165"/>
      <c r="L327" s="185"/>
      <c r="M327" s="165"/>
      <c r="N327" s="165"/>
      <c r="O327" s="166"/>
      <c r="P327" s="165"/>
      <c r="Q327" s="165"/>
      <c r="R327" s="166"/>
      <c r="S327" s="193"/>
      <c r="T327" s="165"/>
      <c r="U327" s="166"/>
      <c r="V327" s="185"/>
      <c r="W327" s="185"/>
      <c r="X327" s="185"/>
      <c r="Y327" s="185"/>
      <c r="Z327" s="245"/>
      <c r="AA327" s="185"/>
      <c r="AB327" s="185"/>
      <c r="AC327" s="185"/>
      <c r="AD327" s="185"/>
      <c r="AE327" s="246"/>
      <c r="AF327" s="185"/>
      <c r="AG327" s="247"/>
      <c r="AH327" s="185"/>
      <c r="AI327" s="185"/>
      <c r="AJ327" s="185"/>
      <c r="AK327" s="185"/>
      <c r="AL327" s="245"/>
      <c r="AM327" s="185"/>
      <c r="AN327" s="247"/>
      <c r="AO327" s="265"/>
      <c r="AP327" s="185"/>
      <c r="AQ327" s="185"/>
      <c r="AR327" s="185"/>
      <c r="AS327" s="244"/>
      <c r="AT327" s="244"/>
      <c r="AU327" s="244"/>
      <c r="AV327" s="249"/>
      <c r="AW327" s="249"/>
      <c r="AX327" s="249"/>
      <c r="AY327" s="249"/>
      <c r="AZ327" s="249"/>
      <c r="BA327" s="250"/>
      <c r="BB327" s="250"/>
      <c r="BC327" s="250"/>
      <c r="BD327" s="250"/>
      <c r="BE327" s="357"/>
      <c r="BF327" s="357"/>
      <c r="BG327" s="357"/>
      <c r="BH327" s="357"/>
      <c r="BI327" s="357"/>
      <c r="BJ327" s="357"/>
      <c r="BK327" s="357"/>
      <c r="BL327" s="20"/>
      <c r="BM327" s="12">
        <f t="shared" si="46"/>
        <v>0</v>
      </c>
      <c r="BN327" s="37">
        <f t="shared" si="38"/>
        <v>0</v>
      </c>
      <c r="BO327" s="38">
        <f t="shared" si="39"/>
        <v>0</v>
      </c>
      <c r="BP327" s="120">
        <f t="shared" si="40"/>
        <v>0</v>
      </c>
      <c r="BQ327" s="121">
        <f t="shared" si="41"/>
        <v>0</v>
      </c>
      <c r="BR327" s="108">
        <f t="shared" si="42"/>
        <v>0</v>
      </c>
      <c r="BS327" s="82">
        <f t="shared" si="43"/>
        <v>0</v>
      </c>
      <c r="BT327" s="136">
        <f t="shared" si="44"/>
        <v>0</v>
      </c>
      <c r="BU327" s="136">
        <f t="shared" si="45"/>
        <v>0</v>
      </c>
      <c r="BV327" s="109"/>
      <c r="BW327" s="69"/>
    </row>
    <row r="328" spans="1:75" s="4" customFormat="1" ht="15.75">
      <c r="A328" s="535"/>
      <c r="B328" s="172" t="s">
        <v>171</v>
      </c>
      <c r="C328" s="165"/>
      <c r="D328" s="165"/>
      <c r="E328" s="166"/>
      <c r="F328" s="165"/>
      <c r="G328" s="165"/>
      <c r="H328" s="165"/>
      <c r="I328" s="165"/>
      <c r="J328" s="165"/>
      <c r="K328" s="165"/>
      <c r="L328" s="185"/>
      <c r="M328" s="165"/>
      <c r="N328" s="165"/>
      <c r="O328" s="166"/>
      <c r="P328" s="165"/>
      <c r="Q328" s="165"/>
      <c r="R328" s="166"/>
      <c r="S328" s="193"/>
      <c r="T328" s="165"/>
      <c r="U328" s="166"/>
      <c r="V328" s="185"/>
      <c r="W328" s="185"/>
      <c r="X328" s="185"/>
      <c r="Y328" s="185"/>
      <c r="Z328" s="245"/>
      <c r="AA328" s="185"/>
      <c r="AB328" s="185"/>
      <c r="AC328" s="185"/>
      <c r="AD328" s="185"/>
      <c r="AE328" s="246"/>
      <c r="AF328" s="185">
        <v>10</v>
      </c>
      <c r="AG328" s="247">
        <v>10</v>
      </c>
      <c r="AH328" s="185"/>
      <c r="AI328" s="185"/>
      <c r="AJ328" s="185"/>
      <c r="AK328" s="185"/>
      <c r="AL328" s="245"/>
      <c r="AM328" s="185"/>
      <c r="AN328" s="247"/>
      <c r="AO328" s="265">
        <v>30</v>
      </c>
      <c r="AP328" s="185"/>
      <c r="AQ328" s="185"/>
      <c r="AR328" s="185"/>
      <c r="AS328" s="244"/>
      <c r="AT328" s="244"/>
      <c r="AU328" s="244"/>
      <c r="AV328" s="249"/>
      <c r="AW328" s="249"/>
      <c r="AX328" s="249"/>
      <c r="AY328" s="249"/>
      <c r="AZ328" s="249"/>
      <c r="BA328" s="250"/>
      <c r="BB328" s="250"/>
      <c r="BC328" s="250"/>
      <c r="BD328" s="250"/>
      <c r="BE328" s="357"/>
      <c r="BF328" s="357"/>
      <c r="BG328" s="357"/>
      <c r="BH328" s="357"/>
      <c r="BI328" s="357"/>
      <c r="BJ328" s="357"/>
      <c r="BK328" s="357"/>
      <c r="BL328" s="20"/>
      <c r="BM328" s="12">
        <f t="shared" si="46"/>
        <v>0</v>
      </c>
      <c r="BN328" s="37">
        <f t="shared" si="38"/>
        <v>40</v>
      </c>
      <c r="BO328" s="38">
        <f t="shared" si="39"/>
        <v>0.05555555555555555</v>
      </c>
      <c r="BP328" s="120">
        <f t="shared" si="40"/>
        <v>10</v>
      </c>
      <c r="BQ328" s="121">
        <f t="shared" si="41"/>
        <v>0.013888888888888888</v>
      </c>
      <c r="BR328" s="108">
        <f t="shared" si="42"/>
        <v>0</v>
      </c>
      <c r="BS328" s="82">
        <f t="shared" si="43"/>
        <v>0</v>
      </c>
      <c r="BT328" s="136">
        <f t="shared" si="44"/>
        <v>0</v>
      </c>
      <c r="BU328" s="136">
        <f t="shared" si="45"/>
        <v>0</v>
      </c>
      <c r="BV328" s="109"/>
      <c r="BW328" s="69"/>
    </row>
    <row r="329" spans="1:75" s="4" customFormat="1" ht="14.25" customHeight="1">
      <c r="A329" s="535"/>
      <c r="B329" s="171"/>
      <c r="C329" s="163"/>
      <c r="D329" s="163"/>
      <c r="E329" s="164"/>
      <c r="F329" s="163"/>
      <c r="G329" s="163"/>
      <c r="H329" s="163"/>
      <c r="I329" s="163"/>
      <c r="J329" s="163"/>
      <c r="K329" s="163"/>
      <c r="L329" s="185"/>
      <c r="M329" s="163"/>
      <c r="N329" s="163"/>
      <c r="O329" s="164"/>
      <c r="P329" s="163"/>
      <c r="Q329" s="163"/>
      <c r="R329" s="164"/>
      <c r="S329" s="243"/>
      <c r="T329" s="163"/>
      <c r="U329" s="164"/>
      <c r="V329" s="185"/>
      <c r="W329" s="185"/>
      <c r="X329" s="185"/>
      <c r="Y329" s="185"/>
      <c r="Z329" s="245"/>
      <c r="AA329" s="185"/>
      <c r="AB329" s="185"/>
      <c r="AC329" s="185"/>
      <c r="AD329" s="185"/>
      <c r="AE329" s="246"/>
      <c r="AF329" s="185"/>
      <c r="AG329" s="247"/>
      <c r="AH329" s="185"/>
      <c r="AI329" s="185"/>
      <c r="AJ329" s="185"/>
      <c r="AK329" s="185"/>
      <c r="AL329" s="245"/>
      <c r="AM329" s="185"/>
      <c r="AN329" s="247"/>
      <c r="AO329" s="265"/>
      <c r="AP329" s="185"/>
      <c r="AQ329" s="185"/>
      <c r="AR329" s="185"/>
      <c r="AS329" s="244"/>
      <c r="AT329" s="244"/>
      <c r="AU329" s="244"/>
      <c r="AV329" s="249"/>
      <c r="AW329" s="249"/>
      <c r="AX329" s="249"/>
      <c r="AY329" s="249"/>
      <c r="AZ329" s="249"/>
      <c r="BA329" s="250"/>
      <c r="BB329" s="250"/>
      <c r="BC329" s="250"/>
      <c r="BD329" s="250"/>
      <c r="BE329" s="357"/>
      <c r="BF329" s="357"/>
      <c r="BG329" s="357"/>
      <c r="BH329" s="357"/>
      <c r="BI329" s="357"/>
      <c r="BJ329" s="357"/>
      <c r="BK329" s="357"/>
      <c r="BL329" s="20"/>
      <c r="BM329" s="12">
        <f t="shared" si="46"/>
        <v>0</v>
      </c>
      <c r="BN329" s="37">
        <f t="shared" si="38"/>
        <v>0</v>
      </c>
      <c r="BO329" s="38">
        <f t="shared" si="39"/>
        <v>0</v>
      </c>
      <c r="BP329" s="120">
        <f t="shared" si="40"/>
        <v>0</v>
      </c>
      <c r="BQ329" s="121">
        <f t="shared" si="41"/>
        <v>0</v>
      </c>
      <c r="BR329" s="108">
        <f t="shared" si="42"/>
        <v>0</v>
      </c>
      <c r="BS329" s="82">
        <f t="shared" si="43"/>
        <v>0</v>
      </c>
      <c r="BT329" s="136">
        <f t="shared" si="44"/>
        <v>0</v>
      </c>
      <c r="BU329" s="136">
        <f t="shared" si="45"/>
        <v>0</v>
      </c>
      <c r="BV329" s="109"/>
      <c r="BW329" s="69"/>
    </row>
    <row r="330" spans="1:75" s="4" customFormat="1" ht="24" customHeight="1">
      <c r="A330" s="535" t="s">
        <v>116</v>
      </c>
      <c r="B330" s="171"/>
      <c r="C330" s="163"/>
      <c r="D330" s="163"/>
      <c r="E330" s="164"/>
      <c r="F330" s="163"/>
      <c r="G330" s="163"/>
      <c r="H330" s="163"/>
      <c r="I330" s="163"/>
      <c r="J330" s="163"/>
      <c r="K330" s="163"/>
      <c r="L330" s="185"/>
      <c r="M330" s="163"/>
      <c r="N330" s="163"/>
      <c r="O330" s="164"/>
      <c r="P330" s="163"/>
      <c r="Q330" s="163"/>
      <c r="R330" s="164"/>
      <c r="S330" s="243"/>
      <c r="T330" s="163"/>
      <c r="U330" s="164"/>
      <c r="V330" s="185"/>
      <c r="W330" s="185"/>
      <c r="X330" s="185"/>
      <c r="Y330" s="185"/>
      <c r="Z330" s="245"/>
      <c r="AA330" s="185"/>
      <c r="AB330" s="185"/>
      <c r="AC330" s="185"/>
      <c r="AD330" s="185"/>
      <c r="AE330" s="246"/>
      <c r="AF330" s="185"/>
      <c r="AG330" s="247"/>
      <c r="AH330" s="185"/>
      <c r="AI330" s="185"/>
      <c r="AJ330" s="185"/>
      <c r="AK330" s="185"/>
      <c r="AL330" s="245"/>
      <c r="AM330" s="185"/>
      <c r="AN330" s="247"/>
      <c r="AO330" s="265"/>
      <c r="AP330" s="185"/>
      <c r="AQ330" s="185"/>
      <c r="AR330" s="185"/>
      <c r="AS330" s="244"/>
      <c r="AT330" s="244"/>
      <c r="AU330" s="244"/>
      <c r="AV330" s="249"/>
      <c r="AW330" s="249"/>
      <c r="AX330" s="249"/>
      <c r="AY330" s="249"/>
      <c r="AZ330" s="249"/>
      <c r="BA330" s="250"/>
      <c r="BB330" s="250"/>
      <c r="BC330" s="250"/>
      <c r="BD330" s="250"/>
      <c r="BE330" s="357"/>
      <c r="BF330" s="357"/>
      <c r="BG330" s="357"/>
      <c r="BH330" s="357"/>
      <c r="BI330" s="357"/>
      <c r="BJ330" s="357"/>
      <c r="BK330" s="357"/>
      <c r="BL330" s="20">
        <f>BN330+BP330</f>
        <v>1132</v>
      </c>
      <c r="BM330" s="12">
        <f>BL330/720</f>
        <v>1.5722222222222222</v>
      </c>
      <c r="BN330" s="37">
        <f>SUM(BN331:BN337)</f>
        <v>992</v>
      </c>
      <c r="BO330" s="38">
        <f t="shared" si="39"/>
        <v>1.3777777777777778</v>
      </c>
      <c r="BP330" s="120">
        <f>SUM(BP331:BP337)</f>
        <v>140</v>
      </c>
      <c r="BQ330" s="121">
        <f t="shared" si="41"/>
        <v>0.19444444444444445</v>
      </c>
      <c r="BR330" s="108"/>
      <c r="BS330" s="82"/>
      <c r="BT330" s="136"/>
      <c r="BU330" s="136"/>
      <c r="BV330" s="109"/>
      <c r="BW330" s="69"/>
    </row>
    <row r="331" spans="1:75" s="4" customFormat="1" ht="27.75" customHeight="1">
      <c r="A331" s="536"/>
      <c r="B331" s="172" t="s">
        <v>198</v>
      </c>
      <c r="C331" s="165"/>
      <c r="D331" s="165"/>
      <c r="E331" s="166"/>
      <c r="F331" s="165"/>
      <c r="G331" s="165"/>
      <c r="H331" s="165"/>
      <c r="I331" s="165">
        <v>40</v>
      </c>
      <c r="J331" s="165">
        <v>40</v>
      </c>
      <c r="K331" s="165"/>
      <c r="L331" s="185"/>
      <c r="M331" s="165"/>
      <c r="N331" s="165"/>
      <c r="O331" s="166"/>
      <c r="P331" s="165"/>
      <c r="Q331" s="165"/>
      <c r="R331" s="166"/>
      <c r="S331" s="193"/>
      <c r="T331" s="165"/>
      <c r="U331" s="166"/>
      <c r="V331" s="185"/>
      <c r="W331" s="185"/>
      <c r="X331" s="185"/>
      <c r="Y331" s="185"/>
      <c r="Z331" s="245">
        <v>34</v>
      </c>
      <c r="AA331" s="185"/>
      <c r="AB331" s="185"/>
      <c r="AC331" s="185"/>
      <c r="AD331" s="185"/>
      <c r="AE331" s="246"/>
      <c r="AF331" s="185"/>
      <c r="AG331" s="247"/>
      <c r="AH331" s="185"/>
      <c r="AI331" s="185"/>
      <c r="AJ331" s="185"/>
      <c r="AK331" s="185"/>
      <c r="AL331" s="245"/>
      <c r="AM331" s="185"/>
      <c r="AN331" s="247"/>
      <c r="AO331" s="265"/>
      <c r="AP331" s="185"/>
      <c r="AQ331" s="185"/>
      <c r="AR331" s="185"/>
      <c r="AS331" s="244"/>
      <c r="AT331" s="244"/>
      <c r="AU331" s="244"/>
      <c r="AV331" s="249"/>
      <c r="AW331" s="249"/>
      <c r="AX331" s="249"/>
      <c r="AY331" s="249"/>
      <c r="AZ331" s="249"/>
      <c r="BA331" s="250"/>
      <c r="BB331" s="250"/>
      <c r="BC331" s="250"/>
      <c r="BD331" s="250"/>
      <c r="BE331" s="357"/>
      <c r="BF331" s="357"/>
      <c r="BG331" s="357"/>
      <c r="BH331" s="357"/>
      <c r="BI331" s="357"/>
      <c r="BJ331" s="357"/>
      <c r="BK331" s="357"/>
      <c r="BL331" s="20"/>
      <c r="BM331" s="12">
        <f t="shared" si="46"/>
        <v>0</v>
      </c>
      <c r="BN331" s="37">
        <f t="shared" si="38"/>
        <v>114</v>
      </c>
      <c r="BO331" s="38">
        <f t="shared" si="39"/>
        <v>0.15833333333333333</v>
      </c>
      <c r="BP331" s="120">
        <f t="shared" si="40"/>
        <v>0</v>
      </c>
      <c r="BQ331" s="121">
        <f t="shared" si="41"/>
        <v>0</v>
      </c>
      <c r="BR331" s="108">
        <f t="shared" si="42"/>
        <v>0</v>
      </c>
      <c r="BS331" s="82">
        <f t="shared" si="43"/>
        <v>0</v>
      </c>
      <c r="BT331" s="136">
        <f t="shared" si="44"/>
        <v>0</v>
      </c>
      <c r="BU331" s="136">
        <f t="shared" si="45"/>
        <v>0</v>
      </c>
      <c r="BV331" s="109"/>
      <c r="BW331" s="69"/>
    </row>
    <row r="332" spans="1:75" s="4" customFormat="1" ht="18" customHeight="1">
      <c r="A332" s="535"/>
      <c r="B332" s="171"/>
      <c r="C332" s="165"/>
      <c r="D332" s="165"/>
      <c r="E332" s="166"/>
      <c r="F332" s="165"/>
      <c r="G332" s="165"/>
      <c r="H332" s="165"/>
      <c r="I332" s="165"/>
      <c r="J332" s="165"/>
      <c r="K332" s="165"/>
      <c r="L332" s="185"/>
      <c r="M332" s="165"/>
      <c r="N332" s="165"/>
      <c r="O332" s="166"/>
      <c r="P332" s="165"/>
      <c r="Q332" s="165"/>
      <c r="R332" s="166"/>
      <c r="S332" s="193"/>
      <c r="T332" s="165"/>
      <c r="U332" s="166"/>
      <c r="V332" s="185"/>
      <c r="W332" s="185"/>
      <c r="X332" s="185"/>
      <c r="Y332" s="185"/>
      <c r="Z332" s="245"/>
      <c r="AA332" s="185"/>
      <c r="AB332" s="185"/>
      <c r="AC332" s="185"/>
      <c r="AD332" s="185"/>
      <c r="AE332" s="246"/>
      <c r="AF332" s="185"/>
      <c r="AG332" s="247"/>
      <c r="AH332" s="185"/>
      <c r="AI332" s="185"/>
      <c r="AJ332" s="185"/>
      <c r="AK332" s="185"/>
      <c r="AL332" s="245"/>
      <c r="AM332" s="185"/>
      <c r="AN332" s="247"/>
      <c r="AO332" s="265"/>
      <c r="AP332" s="185"/>
      <c r="AQ332" s="185"/>
      <c r="AR332" s="185"/>
      <c r="AS332" s="244"/>
      <c r="AT332" s="244"/>
      <c r="AU332" s="244"/>
      <c r="AV332" s="249"/>
      <c r="AW332" s="249"/>
      <c r="AX332" s="249"/>
      <c r="AY332" s="249"/>
      <c r="AZ332" s="249"/>
      <c r="BA332" s="250"/>
      <c r="BB332" s="250"/>
      <c r="BC332" s="250"/>
      <c r="BD332" s="250"/>
      <c r="BE332" s="357"/>
      <c r="BF332" s="357"/>
      <c r="BG332" s="357"/>
      <c r="BH332" s="357"/>
      <c r="BI332" s="357"/>
      <c r="BJ332" s="357"/>
      <c r="BK332" s="357"/>
      <c r="BL332" s="20"/>
      <c r="BM332" s="12">
        <f t="shared" si="46"/>
        <v>0</v>
      </c>
      <c r="BN332" s="37">
        <f t="shared" si="38"/>
        <v>0</v>
      </c>
      <c r="BO332" s="38">
        <f t="shared" si="39"/>
        <v>0</v>
      </c>
      <c r="BP332" s="120">
        <f t="shared" si="40"/>
        <v>0</v>
      </c>
      <c r="BQ332" s="121">
        <f t="shared" si="41"/>
        <v>0</v>
      </c>
      <c r="BR332" s="108">
        <f t="shared" si="42"/>
        <v>0</v>
      </c>
      <c r="BS332" s="82">
        <f t="shared" si="43"/>
        <v>0</v>
      </c>
      <c r="BT332" s="136">
        <f t="shared" si="44"/>
        <v>0</v>
      </c>
      <c r="BU332" s="136">
        <f t="shared" si="45"/>
        <v>0</v>
      </c>
      <c r="BV332" s="109"/>
      <c r="BW332" s="69"/>
    </row>
    <row r="333" spans="1:75" s="4" customFormat="1" ht="15.75" customHeight="1">
      <c r="A333" s="535"/>
      <c r="B333" s="172" t="s">
        <v>145</v>
      </c>
      <c r="C333" s="165"/>
      <c r="D333" s="165"/>
      <c r="E333" s="166"/>
      <c r="F333" s="165">
        <v>64</v>
      </c>
      <c r="G333" s="165"/>
      <c r="H333" s="165">
        <v>64</v>
      </c>
      <c r="I333" s="165"/>
      <c r="J333" s="165"/>
      <c r="K333" s="165"/>
      <c r="L333" s="183"/>
      <c r="M333" s="165"/>
      <c r="N333" s="165"/>
      <c r="O333" s="166"/>
      <c r="P333" s="165">
        <v>64</v>
      </c>
      <c r="Q333" s="165"/>
      <c r="R333" s="166"/>
      <c r="S333" s="193">
        <v>112</v>
      </c>
      <c r="T333" s="165">
        <v>64</v>
      </c>
      <c r="U333" s="166">
        <v>64</v>
      </c>
      <c r="V333" s="183"/>
      <c r="W333" s="185">
        <v>64</v>
      </c>
      <c r="X333" s="183"/>
      <c r="Y333" s="183"/>
      <c r="Z333" s="266"/>
      <c r="AA333" s="183"/>
      <c r="AB333" s="183"/>
      <c r="AC333" s="183">
        <v>112</v>
      </c>
      <c r="AD333" s="183">
        <v>64</v>
      </c>
      <c r="AE333" s="267">
        <v>64</v>
      </c>
      <c r="AF333" s="183"/>
      <c r="AG333" s="268"/>
      <c r="AH333" s="183"/>
      <c r="AI333" s="183"/>
      <c r="AJ333" s="183"/>
      <c r="AK333" s="183"/>
      <c r="AL333" s="266"/>
      <c r="AM333" s="183"/>
      <c r="AN333" s="268"/>
      <c r="AO333" s="269"/>
      <c r="AP333" s="183"/>
      <c r="AQ333" s="183"/>
      <c r="AR333" s="183"/>
      <c r="AS333" s="244"/>
      <c r="AT333" s="244"/>
      <c r="AU333" s="244"/>
      <c r="AV333" s="249"/>
      <c r="AW333" s="249"/>
      <c r="AX333" s="249"/>
      <c r="AY333" s="249"/>
      <c r="AZ333" s="249"/>
      <c r="BA333" s="250"/>
      <c r="BB333" s="250"/>
      <c r="BC333" s="250"/>
      <c r="BD333" s="250"/>
      <c r="BE333" s="357"/>
      <c r="BF333" s="357"/>
      <c r="BG333" s="357"/>
      <c r="BH333" s="357"/>
      <c r="BI333" s="357"/>
      <c r="BJ333" s="357"/>
      <c r="BK333" s="357"/>
      <c r="BL333" s="20"/>
      <c r="BM333" s="12">
        <f t="shared" si="46"/>
        <v>0</v>
      </c>
      <c r="BN333" s="37">
        <f t="shared" si="38"/>
        <v>608</v>
      </c>
      <c r="BO333" s="38">
        <f t="shared" si="39"/>
        <v>0.8444444444444444</v>
      </c>
      <c r="BP333" s="120">
        <f t="shared" si="40"/>
        <v>128</v>
      </c>
      <c r="BQ333" s="121">
        <f t="shared" si="41"/>
        <v>0.17777777777777778</v>
      </c>
      <c r="BR333" s="108">
        <f t="shared" si="42"/>
        <v>0</v>
      </c>
      <c r="BS333" s="82">
        <f t="shared" si="43"/>
        <v>0</v>
      </c>
      <c r="BT333" s="136">
        <f t="shared" si="44"/>
        <v>0</v>
      </c>
      <c r="BU333" s="136">
        <f t="shared" si="45"/>
        <v>0</v>
      </c>
      <c r="BV333" s="109"/>
      <c r="BW333" s="69"/>
    </row>
    <row r="334" spans="1:75" s="4" customFormat="1" ht="15.75" customHeight="1">
      <c r="A334" s="23"/>
      <c r="B334" s="171" t="s">
        <v>1</v>
      </c>
      <c r="C334" s="165"/>
      <c r="D334" s="165"/>
      <c r="E334" s="166"/>
      <c r="F334" s="165">
        <v>2</v>
      </c>
      <c r="G334" s="165"/>
      <c r="H334" s="165">
        <v>2</v>
      </c>
      <c r="I334" s="165"/>
      <c r="J334" s="165"/>
      <c r="K334" s="165"/>
      <c r="L334" s="183"/>
      <c r="M334" s="165"/>
      <c r="N334" s="165"/>
      <c r="O334" s="166"/>
      <c r="P334" s="165">
        <v>2</v>
      </c>
      <c r="Q334" s="165"/>
      <c r="R334" s="166"/>
      <c r="S334" s="193">
        <v>2</v>
      </c>
      <c r="T334" s="165">
        <v>1</v>
      </c>
      <c r="U334" s="166">
        <v>1</v>
      </c>
      <c r="V334" s="183"/>
      <c r="W334" s="185">
        <v>2</v>
      </c>
      <c r="X334" s="183"/>
      <c r="Y334" s="183"/>
      <c r="Z334" s="266"/>
      <c r="AA334" s="183"/>
      <c r="AB334" s="183"/>
      <c r="AC334" s="183">
        <v>2</v>
      </c>
      <c r="AD334" s="183">
        <v>2</v>
      </c>
      <c r="AE334" s="267">
        <v>2</v>
      </c>
      <c r="AF334" s="183"/>
      <c r="AG334" s="268"/>
      <c r="AH334" s="183"/>
      <c r="AI334" s="183"/>
      <c r="AJ334" s="183"/>
      <c r="AK334" s="183"/>
      <c r="AL334" s="266"/>
      <c r="AM334" s="183"/>
      <c r="AN334" s="268"/>
      <c r="AO334" s="269"/>
      <c r="AP334" s="183"/>
      <c r="AQ334" s="183"/>
      <c r="AR334" s="183"/>
      <c r="AS334" s="244"/>
      <c r="AT334" s="244"/>
      <c r="AU334" s="244"/>
      <c r="AV334" s="249"/>
      <c r="AW334" s="249"/>
      <c r="AX334" s="249"/>
      <c r="AY334" s="249"/>
      <c r="AZ334" s="249"/>
      <c r="BA334" s="250"/>
      <c r="BB334" s="250"/>
      <c r="BC334" s="250"/>
      <c r="BD334" s="250"/>
      <c r="BE334" s="357"/>
      <c r="BF334" s="357"/>
      <c r="BG334" s="357"/>
      <c r="BH334" s="357"/>
      <c r="BI334" s="357"/>
      <c r="BJ334" s="357"/>
      <c r="BK334" s="357"/>
      <c r="BL334" s="20"/>
      <c r="BM334" s="12">
        <f t="shared" si="46"/>
        <v>0</v>
      </c>
      <c r="BN334" s="37">
        <f t="shared" si="38"/>
        <v>15</v>
      </c>
      <c r="BO334" s="38">
        <f t="shared" si="39"/>
        <v>0.020833333333333332</v>
      </c>
      <c r="BP334" s="120">
        <f t="shared" si="40"/>
        <v>3</v>
      </c>
      <c r="BQ334" s="121">
        <f t="shared" si="41"/>
        <v>0.004166666666666667</v>
      </c>
      <c r="BR334" s="108">
        <f t="shared" si="42"/>
        <v>0</v>
      </c>
      <c r="BS334" s="82">
        <f t="shared" si="43"/>
        <v>0</v>
      </c>
      <c r="BT334" s="136">
        <f t="shared" si="44"/>
        <v>0</v>
      </c>
      <c r="BU334" s="136">
        <f t="shared" si="45"/>
        <v>0</v>
      </c>
      <c r="BV334" s="109"/>
      <c r="BW334" s="69"/>
    </row>
    <row r="335" spans="1:75" s="4" customFormat="1" ht="15.75" customHeight="1">
      <c r="A335" s="23"/>
      <c r="B335" s="171" t="s">
        <v>0</v>
      </c>
      <c r="C335" s="165"/>
      <c r="D335" s="165"/>
      <c r="E335" s="166"/>
      <c r="F335" s="165">
        <v>6</v>
      </c>
      <c r="G335" s="165"/>
      <c r="H335" s="165">
        <v>6</v>
      </c>
      <c r="I335" s="165"/>
      <c r="J335" s="165"/>
      <c r="K335" s="165"/>
      <c r="L335" s="183"/>
      <c r="M335" s="165"/>
      <c r="N335" s="165"/>
      <c r="O335" s="166"/>
      <c r="P335" s="165">
        <v>6</v>
      </c>
      <c r="Q335" s="165"/>
      <c r="R335" s="166"/>
      <c r="S335" s="193">
        <v>6</v>
      </c>
      <c r="T335" s="165">
        <v>3</v>
      </c>
      <c r="U335" s="166">
        <v>3</v>
      </c>
      <c r="V335" s="183"/>
      <c r="W335" s="185">
        <v>6</v>
      </c>
      <c r="X335" s="183"/>
      <c r="Y335" s="183"/>
      <c r="Z335" s="266"/>
      <c r="AA335" s="183"/>
      <c r="AB335" s="183"/>
      <c r="AC335" s="183">
        <v>6</v>
      </c>
      <c r="AD335" s="183">
        <v>6</v>
      </c>
      <c r="AE335" s="267">
        <v>6</v>
      </c>
      <c r="AF335" s="183"/>
      <c r="AG335" s="268"/>
      <c r="AH335" s="183"/>
      <c r="AI335" s="183"/>
      <c r="AJ335" s="183"/>
      <c r="AK335" s="183"/>
      <c r="AL335" s="266"/>
      <c r="AM335" s="183"/>
      <c r="AN335" s="268"/>
      <c r="AO335" s="269"/>
      <c r="AP335" s="183"/>
      <c r="AQ335" s="183"/>
      <c r="AR335" s="183"/>
      <c r="AS335" s="244"/>
      <c r="AT335" s="244"/>
      <c r="AU335" s="244"/>
      <c r="AV335" s="249"/>
      <c r="AW335" s="249"/>
      <c r="AX335" s="249"/>
      <c r="AY335" s="249"/>
      <c r="AZ335" s="249"/>
      <c r="BA335" s="250"/>
      <c r="BB335" s="250"/>
      <c r="BC335" s="250"/>
      <c r="BD335" s="250"/>
      <c r="BE335" s="357"/>
      <c r="BF335" s="357"/>
      <c r="BG335" s="357"/>
      <c r="BH335" s="357"/>
      <c r="BI335" s="357"/>
      <c r="BJ335" s="357"/>
      <c r="BK335" s="357"/>
      <c r="BL335" s="20"/>
      <c r="BM335" s="12">
        <f t="shared" si="46"/>
        <v>0</v>
      </c>
      <c r="BN335" s="37">
        <f t="shared" si="38"/>
        <v>45</v>
      </c>
      <c r="BO335" s="38">
        <f t="shared" si="39"/>
        <v>0.0625</v>
      </c>
      <c r="BP335" s="120">
        <f t="shared" si="40"/>
        <v>9</v>
      </c>
      <c r="BQ335" s="121">
        <f t="shared" si="41"/>
        <v>0.0125</v>
      </c>
      <c r="BR335" s="108">
        <f t="shared" si="42"/>
        <v>0</v>
      </c>
      <c r="BS335" s="82">
        <f t="shared" si="43"/>
        <v>0</v>
      </c>
      <c r="BT335" s="136">
        <f t="shared" si="44"/>
        <v>0</v>
      </c>
      <c r="BU335" s="136">
        <f t="shared" si="45"/>
        <v>0</v>
      </c>
      <c r="BV335" s="109"/>
      <c r="BW335" s="69"/>
    </row>
    <row r="336" spans="1:75" s="4" customFormat="1" ht="24.75">
      <c r="A336" s="23"/>
      <c r="B336" s="214" t="s">
        <v>175</v>
      </c>
      <c r="C336" s="163"/>
      <c r="D336" s="163"/>
      <c r="E336" s="164"/>
      <c r="F336" s="163"/>
      <c r="G336" s="163"/>
      <c r="H336" s="163"/>
      <c r="I336" s="163"/>
      <c r="J336" s="163"/>
      <c r="K336" s="163"/>
      <c r="L336" s="183"/>
      <c r="M336" s="163">
        <v>98</v>
      </c>
      <c r="N336" s="163"/>
      <c r="O336" s="164"/>
      <c r="P336" s="163"/>
      <c r="Q336" s="163"/>
      <c r="R336" s="164"/>
      <c r="S336" s="243"/>
      <c r="T336" s="163"/>
      <c r="U336" s="164"/>
      <c r="V336" s="183"/>
      <c r="W336" s="183"/>
      <c r="X336" s="183"/>
      <c r="Y336" s="183"/>
      <c r="Z336" s="266"/>
      <c r="AA336" s="183"/>
      <c r="AB336" s="183"/>
      <c r="AC336" s="183"/>
      <c r="AD336" s="183"/>
      <c r="AE336" s="267"/>
      <c r="AF336" s="183"/>
      <c r="AG336" s="268"/>
      <c r="AH336" s="183"/>
      <c r="AI336" s="183"/>
      <c r="AJ336" s="183"/>
      <c r="AK336" s="183"/>
      <c r="AL336" s="245">
        <v>56</v>
      </c>
      <c r="AM336" s="183"/>
      <c r="AN336" s="268"/>
      <c r="AO336" s="269"/>
      <c r="AP336" s="183"/>
      <c r="AQ336" s="183"/>
      <c r="AR336" s="183">
        <v>56</v>
      </c>
      <c r="AS336" s="244"/>
      <c r="AT336" s="244"/>
      <c r="AU336" s="244"/>
      <c r="AV336" s="249"/>
      <c r="AW336" s="249"/>
      <c r="AX336" s="249"/>
      <c r="AY336" s="249"/>
      <c r="AZ336" s="249"/>
      <c r="BA336" s="250"/>
      <c r="BB336" s="250"/>
      <c r="BC336" s="250"/>
      <c r="BD336" s="250"/>
      <c r="BE336" s="357"/>
      <c r="BF336" s="357"/>
      <c r="BG336" s="357"/>
      <c r="BH336" s="357"/>
      <c r="BI336" s="357"/>
      <c r="BJ336" s="357"/>
      <c r="BK336" s="357"/>
      <c r="BL336" s="20"/>
      <c r="BM336" s="12">
        <f t="shared" si="46"/>
        <v>0</v>
      </c>
      <c r="BN336" s="37">
        <f t="shared" si="38"/>
        <v>210</v>
      </c>
      <c r="BO336" s="38">
        <f t="shared" si="39"/>
        <v>0.2916666666666667</v>
      </c>
      <c r="BP336" s="120">
        <f t="shared" si="40"/>
        <v>0</v>
      </c>
      <c r="BQ336" s="121">
        <f t="shared" si="41"/>
        <v>0</v>
      </c>
      <c r="BR336" s="108">
        <f t="shared" si="42"/>
        <v>0</v>
      </c>
      <c r="BS336" s="82">
        <f t="shared" si="43"/>
        <v>0</v>
      </c>
      <c r="BT336" s="136">
        <f t="shared" si="44"/>
        <v>0</v>
      </c>
      <c r="BU336" s="136">
        <f t="shared" si="45"/>
        <v>0</v>
      </c>
      <c r="BV336" s="109"/>
      <c r="BW336" s="69"/>
    </row>
    <row r="337" spans="1:75" s="4" customFormat="1" ht="15.75">
      <c r="A337" s="23"/>
      <c r="B337" s="212" t="s">
        <v>1</v>
      </c>
      <c r="C337" s="163"/>
      <c r="D337" s="163"/>
      <c r="E337" s="164"/>
      <c r="F337" s="163"/>
      <c r="G337" s="163"/>
      <c r="H337" s="163"/>
      <c r="I337" s="163"/>
      <c r="J337" s="163"/>
      <c r="K337" s="163"/>
      <c r="L337" s="183"/>
      <c r="M337" s="163"/>
      <c r="N337" s="163"/>
      <c r="O337" s="164"/>
      <c r="P337" s="163"/>
      <c r="Q337" s="163"/>
      <c r="R337" s="164"/>
      <c r="S337" s="243"/>
      <c r="T337" s="163"/>
      <c r="U337" s="164"/>
      <c r="V337" s="183"/>
      <c r="W337" s="183"/>
      <c r="X337" s="183"/>
      <c r="Y337" s="183"/>
      <c r="Z337" s="266"/>
      <c r="AA337" s="183"/>
      <c r="AB337" s="183"/>
      <c r="AC337" s="183"/>
      <c r="AD337" s="183"/>
      <c r="AE337" s="267"/>
      <c r="AF337" s="183"/>
      <c r="AG337" s="268"/>
      <c r="AH337" s="183"/>
      <c r="AI337" s="183"/>
      <c r="AJ337" s="183"/>
      <c r="AK337" s="183"/>
      <c r="AL337" s="266"/>
      <c r="AM337" s="183"/>
      <c r="AN337" s="268"/>
      <c r="AO337" s="269"/>
      <c r="AP337" s="183"/>
      <c r="AQ337" s="183"/>
      <c r="AR337" s="183"/>
      <c r="AS337" s="244"/>
      <c r="AT337" s="244"/>
      <c r="AU337" s="244"/>
      <c r="AV337" s="249"/>
      <c r="AW337" s="249"/>
      <c r="AX337" s="249"/>
      <c r="AY337" s="249"/>
      <c r="AZ337" s="249"/>
      <c r="BA337" s="250"/>
      <c r="BB337" s="250"/>
      <c r="BC337" s="250"/>
      <c r="BD337" s="250"/>
      <c r="BE337" s="357"/>
      <c r="BF337" s="357"/>
      <c r="BG337" s="357"/>
      <c r="BH337" s="357"/>
      <c r="BI337" s="357"/>
      <c r="BJ337" s="357"/>
      <c r="BK337" s="357"/>
      <c r="BL337" s="20"/>
      <c r="BM337" s="12">
        <f t="shared" si="46"/>
        <v>0</v>
      </c>
      <c r="BN337" s="37">
        <f t="shared" si="38"/>
        <v>0</v>
      </c>
      <c r="BO337" s="38">
        <f t="shared" si="39"/>
        <v>0</v>
      </c>
      <c r="BP337" s="120">
        <f t="shared" si="40"/>
        <v>0</v>
      </c>
      <c r="BQ337" s="121">
        <f t="shared" si="41"/>
        <v>0</v>
      </c>
      <c r="BR337" s="108">
        <f t="shared" si="42"/>
        <v>0</v>
      </c>
      <c r="BS337" s="82">
        <f t="shared" si="43"/>
        <v>0</v>
      </c>
      <c r="BT337" s="136">
        <f t="shared" si="44"/>
        <v>0</v>
      </c>
      <c r="BU337" s="136">
        <f t="shared" si="45"/>
        <v>0</v>
      </c>
      <c r="BV337" s="109"/>
      <c r="BW337" s="69"/>
    </row>
    <row r="338" spans="1:75" s="4" customFormat="1" ht="15.75">
      <c r="A338" s="23" t="s">
        <v>117</v>
      </c>
      <c r="B338" s="212"/>
      <c r="C338" s="163"/>
      <c r="D338" s="163"/>
      <c r="E338" s="164"/>
      <c r="F338" s="163"/>
      <c r="G338" s="163"/>
      <c r="H338" s="163"/>
      <c r="I338" s="163"/>
      <c r="J338" s="163"/>
      <c r="K338" s="163"/>
      <c r="L338" s="183"/>
      <c r="M338" s="163"/>
      <c r="N338" s="163"/>
      <c r="O338" s="164"/>
      <c r="P338" s="163"/>
      <c r="Q338" s="163"/>
      <c r="R338" s="164"/>
      <c r="S338" s="243"/>
      <c r="T338" s="163"/>
      <c r="U338" s="164"/>
      <c r="V338" s="183"/>
      <c r="W338" s="183"/>
      <c r="X338" s="183"/>
      <c r="Y338" s="183"/>
      <c r="Z338" s="266"/>
      <c r="AA338" s="183"/>
      <c r="AB338" s="183"/>
      <c r="AC338" s="183"/>
      <c r="AD338" s="183"/>
      <c r="AE338" s="267"/>
      <c r="AF338" s="183"/>
      <c r="AG338" s="268"/>
      <c r="AH338" s="183"/>
      <c r="AI338" s="183"/>
      <c r="AJ338" s="183"/>
      <c r="AK338" s="183"/>
      <c r="AL338" s="266"/>
      <c r="AM338" s="183"/>
      <c r="AN338" s="268"/>
      <c r="AO338" s="269"/>
      <c r="AP338" s="183"/>
      <c r="AQ338" s="183"/>
      <c r="AR338" s="183"/>
      <c r="AS338" s="244"/>
      <c r="AT338" s="244"/>
      <c r="AU338" s="244"/>
      <c r="AV338" s="249"/>
      <c r="AW338" s="249"/>
      <c r="AX338" s="249"/>
      <c r="AY338" s="249"/>
      <c r="AZ338" s="249"/>
      <c r="BA338" s="250"/>
      <c r="BB338" s="250"/>
      <c r="BC338" s="250"/>
      <c r="BD338" s="250"/>
      <c r="BE338" s="357"/>
      <c r="BF338" s="357"/>
      <c r="BG338" s="357"/>
      <c r="BH338" s="357"/>
      <c r="BI338" s="357"/>
      <c r="BJ338" s="357"/>
      <c r="BK338" s="357"/>
      <c r="BL338" s="20">
        <f>BN338+BP338</f>
        <v>1339</v>
      </c>
      <c r="BM338" s="12">
        <f>BL338/720</f>
        <v>1.8597222222222223</v>
      </c>
      <c r="BN338" s="37">
        <f>SUM(BN339:BN343)</f>
        <v>1165</v>
      </c>
      <c r="BO338" s="38">
        <f t="shared" si="39"/>
        <v>1.6180555555555556</v>
      </c>
      <c r="BP338" s="120">
        <f>SUM(BP339:BP343)</f>
        <v>174</v>
      </c>
      <c r="BQ338" s="121">
        <f t="shared" si="41"/>
        <v>0.24166666666666667</v>
      </c>
      <c r="BR338" s="108"/>
      <c r="BS338" s="82"/>
      <c r="BT338" s="136"/>
      <c r="BU338" s="136"/>
      <c r="BV338" s="109"/>
      <c r="BW338" s="69"/>
    </row>
    <row r="339" spans="1:75" s="4" customFormat="1" ht="12.75">
      <c r="A339" s="360"/>
      <c r="B339" s="472" t="s">
        <v>71</v>
      </c>
      <c r="C339" s="165"/>
      <c r="D339" s="165"/>
      <c r="E339" s="166"/>
      <c r="F339" s="165"/>
      <c r="G339" s="165">
        <v>116</v>
      </c>
      <c r="H339" s="165"/>
      <c r="I339" s="165"/>
      <c r="J339" s="165"/>
      <c r="K339" s="165">
        <v>116</v>
      </c>
      <c r="L339" s="185"/>
      <c r="M339" s="165"/>
      <c r="N339" s="165">
        <v>116</v>
      </c>
      <c r="O339" s="166">
        <v>116</v>
      </c>
      <c r="P339" s="165"/>
      <c r="Q339" s="165"/>
      <c r="R339" s="166"/>
      <c r="S339" s="193"/>
      <c r="T339" s="165"/>
      <c r="U339" s="166"/>
      <c r="V339" s="185"/>
      <c r="W339" s="185"/>
      <c r="X339" s="185"/>
      <c r="Y339" s="185"/>
      <c r="Z339" s="245"/>
      <c r="AA339" s="185"/>
      <c r="AB339" s="185"/>
      <c r="AC339" s="185"/>
      <c r="AD339" s="185"/>
      <c r="AE339" s="246"/>
      <c r="AF339" s="185">
        <v>113</v>
      </c>
      <c r="AG339" s="247"/>
      <c r="AH339" s="185"/>
      <c r="AI339" s="185"/>
      <c r="AJ339" s="185"/>
      <c r="AK339" s="185"/>
      <c r="AL339" s="245"/>
      <c r="AM339" s="185"/>
      <c r="AN339" s="247"/>
      <c r="AO339" s="265"/>
      <c r="AP339" s="185"/>
      <c r="AQ339" s="185"/>
      <c r="AR339" s="185"/>
      <c r="AS339" s="244"/>
      <c r="AT339" s="244"/>
      <c r="AU339" s="244"/>
      <c r="AV339" s="249"/>
      <c r="AW339" s="249"/>
      <c r="AX339" s="249"/>
      <c r="AY339" s="249"/>
      <c r="AZ339" s="249"/>
      <c r="BA339" s="250"/>
      <c r="BB339" s="250"/>
      <c r="BC339" s="250"/>
      <c r="BD339" s="250"/>
      <c r="BE339" s="357"/>
      <c r="BF339" s="357"/>
      <c r="BG339" s="357"/>
      <c r="BH339" s="357"/>
      <c r="BI339" s="357"/>
      <c r="BJ339" s="357"/>
      <c r="BK339" s="357"/>
      <c r="BL339" s="20"/>
      <c r="BM339" s="12">
        <f t="shared" si="46"/>
        <v>0</v>
      </c>
      <c r="BN339" s="37">
        <f t="shared" si="38"/>
        <v>461</v>
      </c>
      <c r="BO339" s="38">
        <f t="shared" si="39"/>
        <v>0.6402777777777777</v>
      </c>
      <c r="BP339" s="120">
        <f t="shared" si="40"/>
        <v>116</v>
      </c>
      <c r="BQ339" s="121">
        <f t="shared" si="41"/>
        <v>0.16111111111111112</v>
      </c>
      <c r="BR339" s="108">
        <f t="shared" si="42"/>
        <v>0</v>
      </c>
      <c r="BS339" s="82">
        <f t="shared" si="43"/>
        <v>0</v>
      </c>
      <c r="BT339" s="136">
        <f t="shared" si="44"/>
        <v>0</v>
      </c>
      <c r="BU339" s="136">
        <f t="shared" si="45"/>
        <v>0</v>
      </c>
      <c r="BV339" s="109"/>
      <c r="BW339" s="5"/>
    </row>
    <row r="340" spans="1:75" s="4" customFormat="1" ht="15.75">
      <c r="A340" s="23"/>
      <c r="B340" s="212" t="s">
        <v>1</v>
      </c>
      <c r="C340" s="165"/>
      <c r="D340" s="165"/>
      <c r="E340" s="166"/>
      <c r="F340" s="165"/>
      <c r="G340" s="165"/>
      <c r="H340" s="165"/>
      <c r="I340" s="165"/>
      <c r="J340" s="165"/>
      <c r="K340" s="165"/>
      <c r="L340" s="185"/>
      <c r="M340" s="165"/>
      <c r="N340" s="165"/>
      <c r="O340" s="166"/>
      <c r="P340" s="165"/>
      <c r="Q340" s="165"/>
      <c r="R340" s="166"/>
      <c r="S340" s="193"/>
      <c r="T340" s="165"/>
      <c r="U340" s="166"/>
      <c r="V340" s="185"/>
      <c r="W340" s="185"/>
      <c r="X340" s="185"/>
      <c r="Y340" s="185"/>
      <c r="Z340" s="245"/>
      <c r="AA340" s="185"/>
      <c r="AB340" s="185"/>
      <c r="AC340" s="185"/>
      <c r="AD340" s="185"/>
      <c r="AE340" s="246"/>
      <c r="AF340" s="185"/>
      <c r="AG340" s="247"/>
      <c r="AH340" s="185"/>
      <c r="AI340" s="185"/>
      <c r="AJ340" s="185"/>
      <c r="AK340" s="185"/>
      <c r="AL340" s="245"/>
      <c r="AM340" s="185"/>
      <c r="AN340" s="247"/>
      <c r="AO340" s="265"/>
      <c r="AP340" s="185"/>
      <c r="AQ340" s="185"/>
      <c r="AR340" s="185"/>
      <c r="AS340" s="244"/>
      <c r="AT340" s="244"/>
      <c r="AU340" s="244"/>
      <c r="AV340" s="249"/>
      <c r="AW340" s="249"/>
      <c r="AX340" s="249"/>
      <c r="AY340" s="249"/>
      <c r="AZ340" s="249"/>
      <c r="BA340" s="250"/>
      <c r="BB340" s="250"/>
      <c r="BC340" s="250"/>
      <c r="BD340" s="250"/>
      <c r="BE340" s="357"/>
      <c r="BF340" s="357"/>
      <c r="BG340" s="357"/>
      <c r="BH340" s="357"/>
      <c r="BI340" s="357"/>
      <c r="BJ340" s="357"/>
      <c r="BK340" s="357"/>
      <c r="BL340" s="20"/>
      <c r="BM340" s="12">
        <f t="shared" si="46"/>
        <v>0</v>
      </c>
      <c r="BN340" s="37">
        <f t="shared" si="38"/>
        <v>0</v>
      </c>
      <c r="BO340" s="38">
        <f t="shared" si="39"/>
        <v>0</v>
      </c>
      <c r="BP340" s="120">
        <f t="shared" si="40"/>
        <v>0</v>
      </c>
      <c r="BQ340" s="121">
        <f t="shared" si="41"/>
        <v>0</v>
      </c>
      <c r="BR340" s="108">
        <f t="shared" si="42"/>
        <v>0</v>
      </c>
      <c r="BS340" s="82">
        <f t="shared" si="43"/>
        <v>0</v>
      </c>
      <c r="BT340" s="136">
        <f t="shared" si="44"/>
        <v>0</v>
      </c>
      <c r="BU340" s="136">
        <f t="shared" si="45"/>
        <v>0</v>
      </c>
      <c r="BV340" s="109"/>
      <c r="BW340" s="5"/>
    </row>
    <row r="341" spans="1:75" s="4" customFormat="1" ht="25.5" customHeight="1">
      <c r="A341" s="360"/>
      <c r="B341" s="472" t="s">
        <v>70</v>
      </c>
      <c r="C341" s="165"/>
      <c r="D341" s="165"/>
      <c r="E341" s="166"/>
      <c r="F341" s="165"/>
      <c r="G341" s="165"/>
      <c r="H341" s="165">
        <v>48</v>
      </c>
      <c r="I341" s="165"/>
      <c r="J341" s="165"/>
      <c r="K341" s="165"/>
      <c r="L341" s="183">
        <v>64</v>
      </c>
      <c r="M341" s="165"/>
      <c r="N341" s="165"/>
      <c r="O341" s="166"/>
      <c r="P341" s="165"/>
      <c r="Q341" s="165"/>
      <c r="R341" s="166"/>
      <c r="S341" s="193">
        <v>72</v>
      </c>
      <c r="T341" s="165">
        <v>58</v>
      </c>
      <c r="U341" s="166">
        <v>58</v>
      </c>
      <c r="V341" s="183"/>
      <c r="W341" s="185">
        <v>50</v>
      </c>
      <c r="X341" s="185">
        <v>48</v>
      </c>
      <c r="Y341" s="183">
        <v>58</v>
      </c>
      <c r="Z341" s="266"/>
      <c r="AA341" s="183">
        <v>64</v>
      </c>
      <c r="AB341" s="183"/>
      <c r="AC341" s="183"/>
      <c r="AD341" s="183"/>
      <c r="AE341" s="267"/>
      <c r="AF341" s="183"/>
      <c r="AG341" s="268"/>
      <c r="AH341" s="183"/>
      <c r="AI341" s="183"/>
      <c r="AJ341" s="183"/>
      <c r="AK341" s="185">
        <v>48</v>
      </c>
      <c r="AL341" s="266"/>
      <c r="AM341" s="183">
        <v>40</v>
      </c>
      <c r="AN341" s="268"/>
      <c r="AO341" s="269"/>
      <c r="AP341" s="185">
        <v>42</v>
      </c>
      <c r="AQ341" s="183">
        <v>54</v>
      </c>
      <c r="AR341" s="183">
        <v>58</v>
      </c>
      <c r="AS341" s="244"/>
      <c r="AT341" s="244"/>
      <c r="AU341" s="244"/>
      <c r="AV341" s="249"/>
      <c r="AW341" s="249"/>
      <c r="AX341" s="249"/>
      <c r="AY341" s="249"/>
      <c r="AZ341" s="249"/>
      <c r="BA341" s="250"/>
      <c r="BB341" s="250"/>
      <c r="BC341" s="250"/>
      <c r="BD341" s="250"/>
      <c r="BE341" s="357"/>
      <c r="BF341" s="357"/>
      <c r="BG341" s="357"/>
      <c r="BH341" s="357"/>
      <c r="BI341" s="357"/>
      <c r="BJ341" s="357"/>
      <c r="BK341" s="357"/>
      <c r="BL341" s="20"/>
      <c r="BM341" s="12">
        <f t="shared" si="46"/>
        <v>0</v>
      </c>
      <c r="BN341" s="37">
        <f t="shared" si="38"/>
        <v>704</v>
      </c>
      <c r="BO341" s="38">
        <f t="shared" si="39"/>
        <v>0.9777777777777777</v>
      </c>
      <c r="BP341" s="120">
        <f t="shared" si="40"/>
        <v>58</v>
      </c>
      <c r="BQ341" s="121">
        <f t="shared" si="41"/>
        <v>0.08055555555555556</v>
      </c>
      <c r="BR341" s="108">
        <f t="shared" si="42"/>
        <v>0</v>
      </c>
      <c r="BS341" s="82">
        <f t="shared" si="43"/>
        <v>0</v>
      </c>
      <c r="BT341" s="136">
        <f t="shared" si="44"/>
        <v>0</v>
      </c>
      <c r="BU341" s="136">
        <f t="shared" si="45"/>
        <v>0</v>
      </c>
      <c r="BV341" s="109"/>
      <c r="BW341" s="5"/>
    </row>
    <row r="342" spans="1:75" s="6" customFormat="1" ht="17.25" customHeight="1">
      <c r="A342" s="23"/>
      <c r="B342" s="212" t="s">
        <v>1</v>
      </c>
      <c r="C342" s="163"/>
      <c r="D342" s="163"/>
      <c r="E342" s="164"/>
      <c r="F342" s="163"/>
      <c r="G342" s="163"/>
      <c r="H342" s="163"/>
      <c r="I342" s="163"/>
      <c r="J342" s="163"/>
      <c r="K342" s="163"/>
      <c r="L342" s="185"/>
      <c r="M342" s="163"/>
      <c r="N342" s="163"/>
      <c r="O342" s="164"/>
      <c r="P342" s="163"/>
      <c r="Q342" s="163"/>
      <c r="R342" s="164"/>
      <c r="S342" s="243"/>
      <c r="T342" s="163"/>
      <c r="U342" s="164"/>
      <c r="V342" s="185"/>
      <c r="W342" s="185"/>
      <c r="X342" s="185"/>
      <c r="Y342" s="185"/>
      <c r="Z342" s="245"/>
      <c r="AA342" s="185"/>
      <c r="AB342" s="185"/>
      <c r="AC342" s="185"/>
      <c r="AD342" s="185"/>
      <c r="AE342" s="246"/>
      <c r="AF342" s="185"/>
      <c r="AG342" s="247"/>
      <c r="AH342" s="185"/>
      <c r="AI342" s="185"/>
      <c r="AJ342" s="185"/>
      <c r="AK342" s="185"/>
      <c r="AL342" s="245"/>
      <c r="AM342" s="185"/>
      <c r="AN342" s="247"/>
      <c r="AO342" s="265"/>
      <c r="AP342" s="185"/>
      <c r="AQ342" s="185"/>
      <c r="AR342" s="185"/>
      <c r="AS342" s="244"/>
      <c r="AT342" s="244"/>
      <c r="AU342" s="244"/>
      <c r="AV342" s="249"/>
      <c r="AW342" s="249"/>
      <c r="AX342" s="249"/>
      <c r="AY342" s="249"/>
      <c r="AZ342" s="249"/>
      <c r="BA342" s="250"/>
      <c r="BB342" s="250"/>
      <c r="BC342" s="250"/>
      <c r="BD342" s="250"/>
      <c r="BE342" s="357"/>
      <c r="BF342" s="357"/>
      <c r="BG342" s="357"/>
      <c r="BH342" s="357"/>
      <c r="BI342" s="357"/>
      <c r="BJ342" s="357"/>
      <c r="BK342" s="357"/>
      <c r="BL342" s="20"/>
      <c r="BM342" s="12">
        <f t="shared" si="46"/>
        <v>0</v>
      </c>
      <c r="BN342" s="37">
        <f t="shared" si="38"/>
        <v>0</v>
      </c>
      <c r="BO342" s="38">
        <f t="shared" si="39"/>
        <v>0</v>
      </c>
      <c r="BP342" s="120">
        <f t="shared" si="40"/>
        <v>0</v>
      </c>
      <c r="BQ342" s="121">
        <f t="shared" si="41"/>
        <v>0</v>
      </c>
      <c r="BR342" s="108">
        <f t="shared" si="42"/>
        <v>0</v>
      </c>
      <c r="BS342" s="82">
        <f t="shared" si="43"/>
        <v>0</v>
      </c>
      <c r="BT342" s="136">
        <f t="shared" si="44"/>
        <v>0</v>
      </c>
      <c r="BU342" s="136">
        <f t="shared" si="45"/>
        <v>0</v>
      </c>
      <c r="BV342" s="109"/>
      <c r="BW342" s="5"/>
    </row>
    <row r="343" spans="1:75" s="4" customFormat="1" ht="15.75">
      <c r="A343" s="23"/>
      <c r="B343" s="212" t="s">
        <v>0</v>
      </c>
      <c r="C343" s="163"/>
      <c r="D343" s="163"/>
      <c r="E343" s="164"/>
      <c r="F343" s="163"/>
      <c r="G343" s="163"/>
      <c r="H343" s="163"/>
      <c r="I343" s="163"/>
      <c r="J343" s="163"/>
      <c r="K343" s="163"/>
      <c r="L343" s="185"/>
      <c r="M343" s="163"/>
      <c r="N343" s="163"/>
      <c r="O343" s="164"/>
      <c r="P343" s="163"/>
      <c r="Q343" s="163"/>
      <c r="R343" s="164"/>
      <c r="S343" s="243"/>
      <c r="T343" s="163"/>
      <c r="U343" s="164"/>
      <c r="V343" s="185"/>
      <c r="W343" s="185"/>
      <c r="X343" s="185"/>
      <c r="Y343" s="185"/>
      <c r="Z343" s="245"/>
      <c r="AA343" s="185"/>
      <c r="AB343" s="185"/>
      <c r="AC343" s="185"/>
      <c r="AD343" s="185"/>
      <c r="AE343" s="246"/>
      <c r="AF343" s="185"/>
      <c r="AG343" s="247"/>
      <c r="AH343" s="185"/>
      <c r="AI343" s="185"/>
      <c r="AJ343" s="185"/>
      <c r="AK343" s="185"/>
      <c r="AL343" s="245"/>
      <c r="AM343" s="185"/>
      <c r="AN343" s="247"/>
      <c r="AO343" s="265"/>
      <c r="AP343" s="185"/>
      <c r="AQ343" s="185"/>
      <c r="AR343" s="185"/>
      <c r="AS343" s="244"/>
      <c r="AT343" s="244"/>
      <c r="AU343" s="244"/>
      <c r="AV343" s="249"/>
      <c r="AW343" s="249"/>
      <c r="AX343" s="249"/>
      <c r="AY343" s="249"/>
      <c r="AZ343" s="249"/>
      <c r="BA343" s="250"/>
      <c r="BB343" s="250"/>
      <c r="BC343" s="250"/>
      <c r="BD343" s="250"/>
      <c r="BE343" s="357"/>
      <c r="BF343" s="357"/>
      <c r="BG343" s="357"/>
      <c r="BH343" s="357"/>
      <c r="BI343" s="357"/>
      <c r="BJ343" s="357"/>
      <c r="BK343" s="357"/>
      <c r="BL343" s="20"/>
      <c r="BM343" s="12">
        <f t="shared" si="46"/>
        <v>0</v>
      </c>
      <c r="BN343" s="37">
        <f aca="true" t="shared" si="47" ref="BN343:BN410">C343+D343+F343+G343+H343+I343+J343+K343+L343+M343+N343+P343+Q343+S343+T343+V343+W343+X343+Y343+Z343+AA343+AB343+AC343+AD343+AF343+AH343+AI343+AJ343+AK343+AL343+AM343+AO343+AP343+AQ343+AR343+BE343+BH343</f>
        <v>0</v>
      </c>
      <c r="BO343" s="38">
        <f aca="true" t="shared" si="48" ref="BO343:BO411">BN343/720</f>
        <v>0</v>
      </c>
      <c r="BP343" s="120">
        <f aca="true" t="shared" si="49" ref="BP343:BP410">E343+O343+R343+U343+AE343+AG343+AN343+BF343+BG343+BI343+BJ343+BK343</f>
        <v>0</v>
      </c>
      <c r="BQ343" s="121">
        <f aca="true" t="shared" si="50" ref="BQ343:BQ411">BP343/720</f>
        <v>0</v>
      </c>
      <c r="BR343" s="108">
        <f aca="true" t="shared" si="51" ref="BR343:BR410">AS343+AT343+AU343+AV343+AW343+AX343+AY343+AZ343</f>
        <v>0</v>
      </c>
      <c r="BS343" s="82">
        <f aca="true" t="shared" si="52" ref="BS343:BS411">BR343/720</f>
        <v>0</v>
      </c>
      <c r="BT343" s="136">
        <f aca="true" t="shared" si="53" ref="BT343:BT411">BA343+BC343+BB343+BD343</f>
        <v>0</v>
      </c>
      <c r="BU343" s="136">
        <f aca="true" t="shared" si="54" ref="BU343:BU411">BT343/720</f>
        <v>0</v>
      </c>
      <c r="BV343" s="109"/>
      <c r="BW343" s="5"/>
    </row>
    <row r="344" spans="1:75" s="4" customFormat="1" ht="15.75">
      <c r="A344" s="23" t="s">
        <v>118</v>
      </c>
      <c r="B344" s="212"/>
      <c r="C344" s="163"/>
      <c r="D344" s="163"/>
      <c r="E344" s="164"/>
      <c r="F344" s="163"/>
      <c r="G344" s="163"/>
      <c r="H344" s="163"/>
      <c r="I344" s="163"/>
      <c r="J344" s="163"/>
      <c r="K344" s="163"/>
      <c r="L344" s="185"/>
      <c r="M344" s="163"/>
      <c r="N344" s="163"/>
      <c r="O344" s="164"/>
      <c r="P344" s="163"/>
      <c r="Q344" s="163"/>
      <c r="R344" s="164"/>
      <c r="S344" s="243"/>
      <c r="T344" s="163"/>
      <c r="U344" s="164"/>
      <c r="V344" s="185"/>
      <c r="W344" s="185"/>
      <c r="X344" s="185"/>
      <c r="Y344" s="185"/>
      <c r="Z344" s="245"/>
      <c r="AA344" s="185"/>
      <c r="AB344" s="185"/>
      <c r="AC344" s="185"/>
      <c r="AD344" s="185"/>
      <c r="AE344" s="246"/>
      <c r="AF344" s="185"/>
      <c r="AG344" s="247"/>
      <c r="AH344" s="185"/>
      <c r="AI344" s="185"/>
      <c r="AJ344" s="185"/>
      <c r="AK344" s="185"/>
      <c r="AL344" s="245"/>
      <c r="AM344" s="185"/>
      <c r="AN344" s="247"/>
      <c r="AO344" s="265"/>
      <c r="AP344" s="185"/>
      <c r="AQ344" s="185"/>
      <c r="AR344" s="185"/>
      <c r="AS344" s="244"/>
      <c r="AT344" s="244"/>
      <c r="AU344" s="244"/>
      <c r="AV344" s="249"/>
      <c r="AW344" s="249"/>
      <c r="AX344" s="249"/>
      <c r="AY344" s="249"/>
      <c r="AZ344" s="249"/>
      <c r="BA344" s="250"/>
      <c r="BB344" s="250"/>
      <c r="BC344" s="250"/>
      <c r="BD344" s="250"/>
      <c r="BE344" s="357"/>
      <c r="BF344" s="357"/>
      <c r="BG344" s="357"/>
      <c r="BH344" s="357"/>
      <c r="BI344" s="357"/>
      <c r="BJ344" s="357"/>
      <c r="BK344" s="357"/>
      <c r="BL344" s="20">
        <f>BN344+BP344</f>
        <v>882</v>
      </c>
      <c r="BM344" s="12">
        <f>BL344/720</f>
        <v>1.225</v>
      </c>
      <c r="BN344" s="37">
        <f>BN345+BN346+BN347+BN348+BN349+BN350</f>
        <v>502</v>
      </c>
      <c r="BO344" s="38">
        <f t="shared" si="48"/>
        <v>0.6972222222222222</v>
      </c>
      <c r="BP344" s="120">
        <f>SUM(BP345:BP350)</f>
        <v>380</v>
      </c>
      <c r="BQ344" s="121">
        <f t="shared" si="50"/>
        <v>0.5277777777777778</v>
      </c>
      <c r="BR344" s="108"/>
      <c r="BS344" s="82"/>
      <c r="BT344" s="136"/>
      <c r="BU344" s="136"/>
      <c r="BV344" s="109"/>
      <c r="BW344" s="5"/>
    </row>
    <row r="345" spans="1:75" s="4" customFormat="1" ht="15" customHeight="1">
      <c r="A345" s="360"/>
      <c r="B345" s="214" t="s">
        <v>192</v>
      </c>
      <c r="C345" s="83"/>
      <c r="D345" s="165">
        <v>78</v>
      </c>
      <c r="E345" s="166">
        <v>78</v>
      </c>
      <c r="F345" s="163"/>
      <c r="G345" s="163"/>
      <c r="H345" s="163"/>
      <c r="I345" s="163"/>
      <c r="J345" s="163"/>
      <c r="K345" s="163"/>
      <c r="L345" s="185"/>
      <c r="M345" s="163"/>
      <c r="N345" s="163"/>
      <c r="O345" s="164"/>
      <c r="P345" s="163"/>
      <c r="Q345" s="163"/>
      <c r="R345" s="164"/>
      <c r="S345" s="243"/>
      <c r="T345" s="163"/>
      <c r="U345" s="164"/>
      <c r="V345" s="185"/>
      <c r="W345" s="185"/>
      <c r="X345" s="185"/>
      <c r="Y345" s="185"/>
      <c r="Z345" s="245">
        <v>114</v>
      </c>
      <c r="AA345" s="185"/>
      <c r="AB345" s="185"/>
      <c r="AC345" s="185"/>
      <c r="AD345" s="185"/>
      <c r="AE345" s="246"/>
      <c r="AF345" s="185">
        <v>114</v>
      </c>
      <c r="AG345" s="247">
        <v>114</v>
      </c>
      <c r="AH345" s="185"/>
      <c r="AI345" s="185"/>
      <c r="AJ345" s="185"/>
      <c r="AK345" s="185"/>
      <c r="AL345" s="245"/>
      <c r="AM345" s="185"/>
      <c r="AN345" s="247"/>
      <c r="AO345" s="265"/>
      <c r="AP345" s="185"/>
      <c r="AQ345" s="185"/>
      <c r="AR345" s="185"/>
      <c r="AS345" s="244"/>
      <c r="AT345" s="244"/>
      <c r="AU345" s="244"/>
      <c r="AV345" s="249"/>
      <c r="AW345" s="249"/>
      <c r="AX345" s="249"/>
      <c r="AY345" s="249"/>
      <c r="AZ345" s="249"/>
      <c r="BA345" s="250"/>
      <c r="BB345" s="250"/>
      <c r="BC345" s="250"/>
      <c r="BD345" s="250"/>
      <c r="BE345" s="357"/>
      <c r="BF345" s="357"/>
      <c r="BG345" s="357"/>
      <c r="BH345" s="357"/>
      <c r="BI345" s="357"/>
      <c r="BJ345" s="357"/>
      <c r="BK345" s="357"/>
      <c r="BL345" s="20"/>
      <c r="BM345" s="12">
        <f t="shared" si="46"/>
        <v>0</v>
      </c>
      <c r="BN345" s="37">
        <f aca="true" t="shared" si="55" ref="BN345:BN350">AR345+AQ345+AP345+AO345+AM345+AL345+AK345+AJ345+AI345+AH345+AF345+AD345+AC345+AB345+AA345+Z345+Y345+X345+W345+V345+T345+S345+Q345+P345+N345+M345+L345+K345+J345+I345+H345+G345+F345+D345+C345</f>
        <v>306</v>
      </c>
      <c r="BO345" s="38">
        <f t="shared" si="48"/>
        <v>0.425</v>
      </c>
      <c r="BP345" s="120">
        <f aca="true" t="shared" si="56" ref="BP345:BP350">AN345+AG345+AE345+U345+R345+O345+E345</f>
        <v>192</v>
      </c>
      <c r="BQ345" s="121">
        <f t="shared" si="50"/>
        <v>0.26666666666666666</v>
      </c>
      <c r="BR345" s="108">
        <f t="shared" si="51"/>
        <v>0</v>
      </c>
      <c r="BS345" s="82">
        <f t="shared" si="52"/>
        <v>0</v>
      </c>
      <c r="BT345" s="136">
        <f t="shared" si="53"/>
        <v>0</v>
      </c>
      <c r="BU345" s="136">
        <f t="shared" si="54"/>
        <v>0</v>
      </c>
      <c r="BV345" s="109"/>
      <c r="BW345" s="5"/>
    </row>
    <row r="346" spans="1:75" s="4" customFormat="1" ht="12" customHeight="1">
      <c r="A346" s="23"/>
      <c r="B346" s="212" t="s">
        <v>1</v>
      </c>
      <c r="C346" s="83"/>
      <c r="D346" s="165">
        <v>2</v>
      </c>
      <c r="E346" s="166">
        <v>2</v>
      </c>
      <c r="F346" s="165"/>
      <c r="G346" s="165"/>
      <c r="H346" s="165"/>
      <c r="I346" s="165"/>
      <c r="J346" s="165"/>
      <c r="K346" s="165"/>
      <c r="L346" s="185"/>
      <c r="M346" s="165"/>
      <c r="N346" s="165"/>
      <c r="O346" s="166"/>
      <c r="P346" s="165"/>
      <c r="Q346" s="165"/>
      <c r="R346" s="166"/>
      <c r="S346" s="193"/>
      <c r="T346" s="165"/>
      <c r="U346" s="166"/>
      <c r="V346" s="185"/>
      <c r="W346" s="185"/>
      <c r="X346" s="185"/>
      <c r="Y346" s="185"/>
      <c r="Z346" s="245">
        <v>2</v>
      </c>
      <c r="AA346" s="185"/>
      <c r="AB346" s="185"/>
      <c r="AC346" s="185"/>
      <c r="AD346" s="185"/>
      <c r="AE346" s="246"/>
      <c r="AF346" s="185">
        <v>2</v>
      </c>
      <c r="AG346" s="247">
        <v>2</v>
      </c>
      <c r="AH346" s="185"/>
      <c r="AI346" s="185"/>
      <c r="AJ346" s="185"/>
      <c r="AK346" s="185"/>
      <c r="AL346" s="245"/>
      <c r="AM346" s="185"/>
      <c r="AN346" s="247"/>
      <c r="AO346" s="265"/>
      <c r="AP346" s="185"/>
      <c r="AQ346" s="185"/>
      <c r="AR346" s="185"/>
      <c r="AS346" s="244"/>
      <c r="AT346" s="244"/>
      <c r="AU346" s="244"/>
      <c r="AV346" s="249"/>
      <c r="AW346" s="249"/>
      <c r="AX346" s="249"/>
      <c r="AY346" s="249"/>
      <c r="AZ346" s="249"/>
      <c r="BA346" s="250"/>
      <c r="BB346" s="250"/>
      <c r="BC346" s="250"/>
      <c r="BD346" s="250"/>
      <c r="BE346" s="357"/>
      <c r="BF346" s="357"/>
      <c r="BG346" s="357"/>
      <c r="BH346" s="357"/>
      <c r="BI346" s="357"/>
      <c r="BJ346" s="357"/>
      <c r="BK346" s="357"/>
      <c r="BL346" s="20"/>
      <c r="BM346" s="12">
        <f t="shared" si="46"/>
        <v>0</v>
      </c>
      <c r="BN346" s="37">
        <f t="shared" si="55"/>
        <v>6</v>
      </c>
      <c r="BO346" s="38">
        <f t="shared" si="48"/>
        <v>0.008333333333333333</v>
      </c>
      <c r="BP346" s="120">
        <f t="shared" si="56"/>
        <v>4</v>
      </c>
      <c r="BQ346" s="121">
        <f t="shared" si="50"/>
        <v>0.005555555555555556</v>
      </c>
      <c r="BR346" s="108">
        <f t="shared" si="51"/>
        <v>0</v>
      </c>
      <c r="BS346" s="82">
        <f t="shared" si="52"/>
        <v>0</v>
      </c>
      <c r="BT346" s="136">
        <f t="shared" si="53"/>
        <v>0</v>
      </c>
      <c r="BU346" s="136">
        <f t="shared" si="54"/>
        <v>0</v>
      </c>
      <c r="BV346" s="109"/>
      <c r="BW346" s="5"/>
    </row>
    <row r="347" spans="1:75" s="4" customFormat="1" ht="12" customHeight="1">
      <c r="A347" s="23"/>
      <c r="B347" s="212" t="s">
        <v>0</v>
      </c>
      <c r="C347" s="83"/>
      <c r="D347" s="165">
        <v>6</v>
      </c>
      <c r="E347" s="166">
        <v>6</v>
      </c>
      <c r="F347" s="165"/>
      <c r="G347" s="165"/>
      <c r="H347" s="165"/>
      <c r="I347" s="165"/>
      <c r="J347" s="165"/>
      <c r="K347" s="165"/>
      <c r="L347" s="185"/>
      <c r="M347" s="165"/>
      <c r="N347" s="165"/>
      <c r="O347" s="166"/>
      <c r="P347" s="165"/>
      <c r="Q347" s="165"/>
      <c r="R347" s="166"/>
      <c r="S347" s="193"/>
      <c r="T347" s="165"/>
      <c r="U347" s="166"/>
      <c r="V347" s="185"/>
      <c r="W347" s="185"/>
      <c r="X347" s="185"/>
      <c r="Y347" s="185"/>
      <c r="Z347" s="245">
        <v>6</v>
      </c>
      <c r="AA347" s="185"/>
      <c r="AB347" s="185"/>
      <c r="AC347" s="185"/>
      <c r="AD347" s="185"/>
      <c r="AE347" s="246"/>
      <c r="AF347" s="185">
        <v>6</v>
      </c>
      <c r="AG347" s="247">
        <v>6</v>
      </c>
      <c r="AH347" s="185"/>
      <c r="AI347" s="185"/>
      <c r="AJ347" s="185"/>
      <c r="AK347" s="185"/>
      <c r="AL347" s="245"/>
      <c r="AM347" s="185"/>
      <c r="AN347" s="247"/>
      <c r="AO347" s="265"/>
      <c r="AP347" s="185"/>
      <c r="AQ347" s="185"/>
      <c r="AR347" s="185"/>
      <c r="AS347" s="244"/>
      <c r="AT347" s="244"/>
      <c r="AU347" s="244"/>
      <c r="AV347" s="249"/>
      <c r="AW347" s="249"/>
      <c r="AX347" s="249"/>
      <c r="AY347" s="249"/>
      <c r="AZ347" s="249"/>
      <c r="BA347" s="250"/>
      <c r="BB347" s="250"/>
      <c r="BC347" s="250"/>
      <c r="BD347" s="250"/>
      <c r="BE347" s="357"/>
      <c r="BF347" s="357"/>
      <c r="BG347" s="357"/>
      <c r="BH347" s="357"/>
      <c r="BI347" s="357"/>
      <c r="BJ347" s="357"/>
      <c r="BK347" s="357"/>
      <c r="BL347" s="20"/>
      <c r="BM347" s="12">
        <f t="shared" si="46"/>
        <v>0</v>
      </c>
      <c r="BN347" s="37">
        <f t="shared" si="55"/>
        <v>18</v>
      </c>
      <c r="BO347" s="38">
        <f t="shared" si="48"/>
        <v>0.025</v>
      </c>
      <c r="BP347" s="120">
        <f t="shared" si="56"/>
        <v>12</v>
      </c>
      <c r="BQ347" s="121">
        <f t="shared" si="50"/>
        <v>0.016666666666666666</v>
      </c>
      <c r="BR347" s="108">
        <f t="shared" si="51"/>
        <v>0</v>
      </c>
      <c r="BS347" s="82">
        <f t="shared" si="52"/>
        <v>0</v>
      </c>
      <c r="BT347" s="136">
        <f t="shared" si="53"/>
        <v>0</v>
      </c>
      <c r="BU347" s="136">
        <f t="shared" si="54"/>
        <v>0</v>
      </c>
      <c r="BV347" s="109"/>
      <c r="BW347" s="5"/>
    </row>
    <row r="348" spans="1:75" s="4" customFormat="1" ht="12" customHeight="1">
      <c r="A348" s="23"/>
      <c r="B348" s="214" t="s">
        <v>193</v>
      </c>
      <c r="C348" s="156"/>
      <c r="D348" s="271">
        <v>118</v>
      </c>
      <c r="E348" s="272">
        <v>118</v>
      </c>
      <c r="F348" s="165"/>
      <c r="G348" s="165"/>
      <c r="H348" s="165"/>
      <c r="I348" s="165"/>
      <c r="J348" s="165"/>
      <c r="K348" s="165"/>
      <c r="L348" s="185"/>
      <c r="M348" s="165"/>
      <c r="N348" s="165"/>
      <c r="O348" s="166"/>
      <c r="P348" s="165"/>
      <c r="Q348" s="165"/>
      <c r="R348" s="166"/>
      <c r="S348" s="193"/>
      <c r="T348" s="165"/>
      <c r="U348" s="166"/>
      <c r="V348" s="185"/>
      <c r="W348" s="185"/>
      <c r="X348" s="185"/>
      <c r="Y348" s="185"/>
      <c r="Z348" s="245"/>
      <c r="AA348" s="185"/>
      <c r="AB348" s="185"/>
      <c r="AC348" s="185"/>
      <c r="AD348" s="185"/>
      <c r="AE348" s="246"/>
      <c r="AF348" s="185">
        <v>46</v>
      </c>
      <c r="AG348" s="247">
        <v>46</v>
      </c>
      <c r="AH348" s="185"/>
      <c r="AI348" s="185"/>
      <c r="AJ348" s="185"/>
      <c r="AK348" s="185"/>
      <c r="AL348" s="245"/>
      <c r="AM348" s="185"/>
      <c r="AN348" s="247"/>
      <c r="AO348" s="265"/>
      <c r="AP348" s="185"/>
      <c r="AQ348" s="185"/>
      <c r="AR348" s="185"/>
      <c r="AS348" s="244"/>
      <c r="AT348" s="244"/>
      <c r="AU348" s="244"/>
      <c r="AV348" s="249"/>
      <c r="AW348" s="249"/>
      <c r="AX348" s="249"/>
      <c r="AY348" s="249"/>
      <c r="AZ348" s="249"/>
      <c r="BA348" s="250"/>
      <c r="BB348" s="250"/>
      <c r="BC348" s="250"/>
      <c r="BD348" s="250"/>
      <c r="BE348" s="357"/>
      <c r="BF348" s="357"/>
      <c r="BG348" s="357"/>
      <c r="BH348" s="357"/>
      <c r="BI348" s="357"/>
      <c r="BJ348" s="357"/>
      <c r="BK348" s="357"/>
      <c r="BL348" s="20"/>
      <c r="BM348" s="12">
        <f t="shared" si="46"/>
        <v>0</v>
      </c>
      <c r="BN348" s="37">
        <f t="shared" si="55"/>
        <v>164</v>
      </c>
      <c r="BO348" s="38">
        <f t="shared" si="48"/>
        <v>0.22777777777777777</v>
      </c>
      <c r="BP348" s="120">
        <f t="shared" si="56"/>
        <v>164</v>
      </c>
      <c r="BQ348" s="121">
        <f t="shared" si="50"/>
        <v>0.22777777777777777</v>
      </c>
      <c r="BR348" s="108">
        <f t="shared" si="51"/>
        <v>0</v>
      </c>
      <c r="BS348" s="82">
        <f t="shared" si="52"/>
        <v>0</v>
      </c>
      <c r="BT348" s="136">
        <f t="shared" si="53"/>
        <v>0</v>
      </c>
      <c r="BU348" s="136">
        <f t="shared" si="54"/>
        <v>0</v>
      </c>
      <c r="BV348" s="109"/>
      <c r="BW348" s="5"/>
    </row>
    <row r="349" spans="1:75" s="4" customFormat="1" ht="12" customHeight="1">
      <c r="A349" s="23"/>
      <c r="B349" s="212" t="s">
        <v>1</v>
      </c>
      <c r="C349" s="165"/>
      <c r="D349" s="271">
        <v>2</v>
      </c>
      <c r="E349" s="272">
        <v>2</v>
      </c>
      <c r="F349" s="165"/>
      <c r="G349" s="165"/>
      <c r="H349" s="165"/>
      <c r="I349" s="165"/>
      <c r="J349" s="165"/>
      <c r="K349" s="165"/>
      <c r="L349" s="185"/>
      <c r="M349" s="165"/>
      <c r="N349" s="165"/>
      <c r="O349" s="166"/>
      <c r="P349" s="165"/>
      <c r="Q349" s="165"/>
      <c r="R349" s="166"/>
      <c r="S349" s="193"/>
      <c r="T349" s="165"/>
      <c r="U349" s="166"/>
      <c r="V349" s="185"/>
      <c r="W349" s="185"/>
      <c r="X349" s="185"/>
      <c r="Y349" s="185"/>
      <c r="Z349" s="245"/>
      <c r="AA349" s="185"/>
      <c r="AB349" s="185"/>
      <c r="AC349" s="185"/>
      <c r="AD349" s="185"/>
      <c r="AE349" s="246"/>
      <c r="AF349" s="185"/>
      <c r="AG349" s="247"/>
      <c r="AH349" s="185"/>
      <c r="AI349" s="185"/>
      <c r="AJ349" s="185"/>
      <c r="AK349" s="185"/>
      <c r="AL349" s="245"/>
      <c r="AM349" s="185"/>
      <c r="AN349" s="247"/>
      <c r="AO349" s="265"/>
      <c r="AP349" s="185"/>
      <c r="AQ349" s="185"/>
      <c r="AR349" s="185"/>
      <c r="AS349" s="244"/>
      <c r="AT349" s="244"/>
      <c r="AU349" s="244"/>
      <c r="AV349" s="249"/>
      <c r="AW349" s="249"/>
      <c r="AX349" s="249"/>
      <c r="AY349" s="249"/>
      <c r="AZ349" s="249"/>
      <c r="BA349" s="250"/>
      <c r="BB349" s="250"/>
      <c r="BC349" s="250"/>
      <c r="BD349" s="250"/>
      <c r="BE349" s="357"/>
      <c r="BF349" s="357"/>
      <c r="BG349" s="357"/>
      <c r="BH349" s="357"/>
      <c r="BI349" s="357"/>
      <c r="BJ349" s="357"/>
      <c r="BK349" s="357"/>
      <c r="BL349" s="20"/>
      <c r="BM349" s="12">
        <f t="shared" si="46"/>
        <v>0</v>
      </c>
      <c r="BN349" s="37">
        <f t="shared" si="55"/>
        <v>2</v>
      </c>
      <c r="BO349" s="38">
        <f t="shared" si="48"/>
        <v>0.002777777777777778</v>
      </c>
      <c r="BP349" s="120">
        <f t="shared" si="56"/>
        <v>2</v>
      </c>
      <c r="BQ349" s="121">
        <f t="shared" si="50"/>
        <v>0.002777777777777778</v>
      </c>
      <c r="BR349" s="108">
        <f t="shared" si="51"/>
        <v>0</v>
      </c>
      <c r="BS349" s="82">
        <f t="shared" si="52"/>
        <v>0</v>
      </c>
      <c r="BT349" s="136">
        <f t="shared" si="53"/>
        <v>0</v>
      </c>
      <c r="BU349" s="136">
        <f t="shared" si="54"/>
        <v>0</v>
      </c>
      <c r="BV349" s="109"/>
      <c r="BW349" s="5"/>
    </row>
    <row r="350" spans="1:75" s="4" customFormat="1" ht="15.75">
      <c r="A350" s="23"/>
      <c r="B350" s="212" t="s">
        <v>0</v>
      </c>
      <c r="C350" s="165"/>
      <c r="D350" s="271">
        <v>6</v>
      </c>
      <c r="E350" s="272">
        <v>6</v>
      </c>
      <c r="F350" s="165"/>
      <c r="G350" s="165"/>
      <c r="H350" s="165"/>
      <c r="I350" s="165"/>
      <c r="J350" s="165"/>
      <c r="K350" s="165"/>
      <c r="L350" s="185"/>
      <c r="M350" s="165"/>
      <c r="N350" s="165"/>
      <c r="O350" s="166"/>
      <c r="P350" s="165"/>
      <c r="Q350" s="165"/>
      <c r="R350" s="166"/>
      <c r="S350" s="193"/>
      <c r="T350" s="165"/>
      <c r="U350" s="166"/>
      <c r="V350" s="185"/>
      <c r="W350" s="185"/>
      <c r="X350" s="185"/>
      <c r="Y350" s="185"/>
      <c r="Z350" s="245"/>
      <c r="AA350" s="185"/>
      <c r="AB350" s="185"/>
      <c r="AC350" s="185"/>
      <c r="AD350" s="185"/>
      <c r="AE350" s="246"/>
      <c r="AF350" s="185"/>
      <c r="AG350" s="247"/>
      <c r="AH350" s="185"/>
      <c r="AI350" s="185"/>
      <c r="AJ350" s="185"/>
      <c r="AK350" s="185"/>
      <c r="AL350" s="245"/>
      <c r="AM350" s="185"/>
      <c r="AN350" s="247"/>
      <c r="AO350" s="265"/>
      <c r="AP350" s="185"/>
      <c r="AQ350" s="185"/>
      <c r="AR350" s="185"/>
      <c r="AS350" s="244"/>
      <c r="AT350" s="244"/>
      <c r="AU350" s="244"/>
      <c r="AV350" s="249"/>
      <c r="AW350" s="249"/>
      <c r="AX350" s="249"/>
      <c r="AY350" s="249"/>
      <c r="AZ350" s="249"/>
      <c r="BA350" s="250"/>
      <c r="BB350" s="250"/>
      <c r="BC350" s="250"/>
      <c r="BD350" s="250"/>
      <c r="BE350" s="357"/>
      <c r="BF350" s="357"/>
      <c r="BG350" s="357"/>
      <c r="BH350" s="357"/>
      <c r="BI350" s="357"/>
      <c r="BJ350" s="357"/>
      <c r="BK350" s="357"/>
      <c r="BL350" s="20"/>
      <c r="BM350" s="12">
        <f t="shared" si="46"/>
        <v>0</v>
      </c>
      <c r="BN350" s="37">
        <f t="shared" si="55"/>
        <v>6</v>
      </c>
      <c r="BO350" s="38">
        <f t="shared" si="48"/>
        <v>0.008333333333333333</v>
      </c>
      <c r="BP350" s="120">
        <f t="shared" si="56"/>
        <v>6</v>
      </c>
      <c r="BQ350" s="121">
        <f t="shared" si="50"/>
        <v>0.008333333333333333</v>
      </c>
      <c r="BR350" s="108">
        <f t="shared" si="51"/>
        <v>0</v>
      </c>
      <c r="BS350" s="82">
        <f t="shared" si="52"/>
        <v>0</v>
      </c>
      <c r="BT350" s="136">
        <f t="shared" si="53"/>
        <v>0</v>
      </c>
      <c r="BU350" s="136">
        <f t="shared" si="54"/>
        <v>0</v>
      </c>
      <c r="BV350" s="109"/>
      <c r="BW350" s="5"/>
    </row>
    <row r="351" spans="1:75" s="4" customFormat="1" ht="15.75">
      <c r="A351" s="23" t="s">
        <v>119</v>
      </c>
      <c r="B351" s="212"/>
      <c r="C351" s="165"/>
      <c r="D351" s="165"/>
      <c r="E351" s="166"/>
      <c r="F351" s="165"/>
      <c r="G351" s="165"/>
      <c r="H351" s="165"/>
      <c r="I351" s="165"/>
      <c r="J351" s="165"/>
      <c r="K351" s="165"/>
      <c r="L351" s="185"/>
      <c r="M351" s="165"/>
      <c r="N351" s="165"/>
      <c r="O351" s="166"/>
      <c r="P351" s="165"/>
      <c r="Q351" s="165"/>
      <c r="R351" s="166"/>
      <c r="S351" s="193"/>
      <c r="T351" s="165"/>
      <c r="U351" s="166"/>
      <c r="V351" s="185"/>
      <c r="W351" s="185"/>
      <c r="X351" s="185"/>
      <c r="Y351" s="185"/>
      <c r="Z351" s="245"/>
      <c r="AA351" s="185"/>
      <c r="AB351" s="185"/>
      <c r="AC351" s="185"/>
      <c r="AD351" s="185"/>
      <c r="AE351" s="246"/>
      <c r="AF351" s="185"/>
      <c r="AG351" s="247"/>
      <c r="AH351" s="185"/>
      <c r="AI351" s="185"/>
      <c r="AJ351" s="185"/>
      <c r="AK351" s="185"/>
      <c r="AL351" s="245"/>
      <c r="AM351" s="185"/>
      <c r="AN351" s="247"/>
      <c r="AO351" s="265"/>
      <c r="AP351" s="185"/>
      <c r="AQ351" s="185"/>
      <c r="AR351" s="185"/>
      <c r="AS351" s="244"/>
      <c r="AT351" s="244"/>
      <c r="AU351" s="244"/>
      <c r="AV351" s="249"/>
      <c r="AW351" s="249"/>
      <c r="AX351" s="249"/>
      <c r="AY351" s="249"/>
      <c r="AZ351" s="249"/>
      <c r="BA351" s="250"/>
      <c r="BB351" s="250"/>
      <c r="BC351" s="250"/>
      <c r="BD351" s="250"/>
      <c r="BE351" s="357"/>
      <c r="BF351" s="357"/>
      <c r="BG351" s="357"/>
      <c r="BH351" s="357"/>
      <c r="BI351" s="357"/>
      <c r="BJ351" s="357"/>
      <c r="BK351" s="357"/>
      <c r="BL351" s="20">
        <f>BN351+BP351</f>
        <v>1354</v>
      </c>
      <c r="BM351" s="12">
        <f>BL351/720</f>
        <v>1.8805555555555555</v>
      </c>
      <c r="BN351" s="37">
        <f>SUM(BN352:BN368)</f>
        <v>1154</v>
      </c>
      <c r="BO351" s="38">
        <f t="shared" si="48"/>
        <v>1.6027777777777779</v>
      </c>
      <c r="BP351" s="120">
        <f>SUM(BP352:BP368)</f>
        <v>200</v>
      </c>
      <c r="BQ351" s="121">
        <f t="shared" si="50"/>
        <v>0.2777777777777778</v>
      </c>
      <c r="BR351" s="108"/>
      <c r="BS351" s="82"/>
      <c r="BT351" s="136"/>
      <c r="BU351" s="136"/>
      <c r="BV351" s="109"/>
      <c r="BW351" s="5"/>
    </row>
    <row r="352" spans="1:75" s="4" customFormat="1" ht="24">
      <c r="A352" s="360"/>
      <c r="B352" s="214" t="s">
        <v>200</v>
      </c>
      <c r="C352" s="165"/>
      <c r="D352" s="165"/>
      <c r="E352" s="166"/>
      <c r="F352" s="165"/>
      <c r="G352" s="165"/>
      <c r="H352" s="165"/>
      <c r="I352" s="165"/>
      <c r="J352" s="165"/>
      <c r="K352" s="165"/>
      <c r="L352" s="183">
        <v>96</v>
      </c>
      <c r="M352" s="165"/>
      <c r="N352" s="165"/>
      <c r="O352" s="166"/>
      <c r="P352" s="165"/>
      <c r="Q352" s="165"/>
      <c r="R352" s="166"/>
      <c r="S352" s="193"/>
      <c r="T352" s="165"/>
      <c r="U352" s="166"/>
      <c r="V352" s="185"/>
      <c r="W352" s="185"/>
      <c r="X352" s="185"/>
      <c r="Y352" s="185"/>
      <c r="Z352" s="245"/>
      <c r="AA352" s="183">
        <v>96</v>
      </c>
      <c r="AB352" s="185"/>
      <c r="AC352" s="185"/>
      <c r="AD352" s="185"/>
      <c r="AE352" s="246"/>
      <c r="AF352" s="185"/>
      <c r="AG352" s="247"/>
      <c r="AH352" s="185"/>
      <c r="AI352" s="185"/>
      <c r="AJ352" s="185"/>
      <c r="AK352" s="185"/>
      <c r="AL352" s="245"/>
      <c r="AM352" s="185"/>
      <c r="AN352" s="247"/>
      <c r="AO352" s="265"/>
      <c r="AP352" s="185"/>
      <c r="AQ352" s="185"/>
      <c r="AR352" s="185"/>
      <c r="AS352" s="244"/>
      <c r="AT352" s="244"/>
      <c r="AU352" s="244"/>
      <c r="AV352" s="249"/>
      <c r="AW352" s="249"/>
      <c r="AX352" s="249"/>
      <c r="AY352" s="249"/>
      <c r="AZ352" s="249"/>
      <c r="BA352" s="250"/>
      <c r="BB352" s="250"/>
      <c r="BC352" s="250"/>
      <c r="BD352" s="250"/>
      <c r="BE352" s="357"/>
      <c r="BF352" s="357"/>
      <c r="BG352" s="357"/>
      <c r="BH352" s="357"/>
      <c r="BI352" s="357"/>
      <c r="BJ352" s="357"/>
      <c r="BK352" s="357"/>
      <c r="BL352" s="20"/>
      <c r="BM352" s="12">
        <f t="shared" si="46"/>
        <v>0</v>
      </c>
      <c r="BN352" s="37">
        <f t="shared" si="47"/>
        <v>192</v>
      </c>
      <c r="BO352" s="38">
        <f t="shared" si="48"/>
        <v>0.26666666666666666</v>
      </c>
      <c r="BP352" s="120">
        <f t="shared" si="49"/>
        <v>0</v>
      </c>
      <c r="BQ352" s="121">
        <f t="shared" si="50"/>
        <v>0</v>
      </c>
      <c r="BR352" s="108">
        <f t="shared" si="51"/>
        <v>0</v>
      </c>
      <c r="BS352" s="82">
        <f t="shared" si="52"/>
        <v>0</v>
      </c>
      <c r="BT352" s="136">
        <f t="shared" si="53"/>
        <v>0</v>
      </c>
      <c r="BU352" s="136">
        <f t="shared" si="54"/>
        <v>0</v>
      </c>
      <c r="BV352" s="109"/>
      <c r="BW352" s="5"/>
    </row>
    <row r="353" spans="1:75" s="4" customFormat="1" ht="15.75">
      <c r="A353" s="23"/>
      <c r="B353" s="212" t="s">
        <v>1</v>
      </c>
      <c r="C353" s="165"/>
      <c r="D353" s="165"/>
      <c r="E353" s="166"/>
      <c r="F353" s="165"/>
      <c r="G353" s="165"/>
      <c r="H353" s="165"/>
      <c r="I353" s="165"/>
      <c r="J353" s="165"/>
      <c r="K353" s="165"/>
      <c r="L353" s="185">
        <v>2</v>
      </c>
      <c r="M353" s="165"/>
      <c r="N353" s="165"/>
      <c r="O353" s="166"/>
      <c r="P353" s="165"/>
      <c r="Q353" s="165"/>
      <c r="R353" s="166"/>
      <c r="S353" s="193"/>
      <c r="T353" s="165"/>
      <c r="U353" s="166"/>
      <c r="V353" s="185"/>
      <c r="W353" s="185"/>
      <c r="X353" s="185"/>
      <c r="Y353" s="185"/>
      <c r="Z353" s="245"/>
      <c r="AA353" s="185">
        <v>2</v>
      </c>
      <c r="AB353" s="185"/>
      <c r="AC353" s="185"/>
      <c r="AD353" s="185"/>
      <c r="AE353" s="246"/>
      <c r="AF353" s="185"/>
      <c r="AG353" s="247"/>
      <c r="AH353" s="185"/>
      <c r="AI353" s="185"/>
      <c r="AJ353" s="185"/>
      <c r="AK353" s="185"/>
      <c r="AL353" s="245"/>
      <c r="AM353" s="185"/>
      <c r="AN353" s="247"/>
      <c r="AO353" s="265"/>
      <c r="AP353" s="185"/>
      <c r="AQ353" s="185"/>
      <c r="AR353" s="185"/>
      <c r="AS353" s="244"/>
      <c r="AT353" s="244"/>
      <c r="AU353" s="244"/>
      <c r="AV353" s="249"/>
      <c r="AW353" s="249"/>
      <c r="AX353" s="249"/>
      <c r="AY353" s="249"/>
      <c r="AZ353" s="249"/>
      <c r="BA353" s="250"/>
      <c r="BB353" s="250"/>
      <c r="BC353" s="250"/>
      <c r="BD353" s="250"/>
      <c r="BE353" s="357"/>
      <c r="BF353" s="357"/>
      <c r="BG353" s="357"/>
      <c r="BH353" s="357"/>
      <c r="BI353" s="357"/>
      <c r="BJ353" s="357"/>
      <c r="BK353" s="357"/>
      <c r="BL353" s="20"/>
      <c r="BM353" s="12">
        <f t="shared" si="46"/>
        <v>0</v>
      </c>
      <c r="BN353" s="37">
        <f t="shared" si="47"/>
        <v>4</v>
      </c>
      <c r="BO353" s="38">
        <f t="shared" si="48"/>
        <v>0.005555555555555556</v>
      </c>
      <c r="BP353" s="120">
        <f t="shared" si="49"/>
        <v>0</v>
      </c>
      <c r="BQ353" s="121">
        <f t="shared" si="50"/>
        <v>0</v>
      </c>
      <c r="BR353" s="108">
        <f t="shared" si="51"/>
        <v>0</v>
      </c>
      <c r="BS353" s="82">
        <f t="shared" si="52"/>
        <v>0</v>
      </c>
      <c r="BT353" s="136">
        <f t="shared" si="53"/>
        <v>0</v>
      </c>
      <c r="BU353" s="136">
        <f t="shared" si="54"/>
        <v>0</v>
      </c>
      <c r="BV353" s="109"/>
      <c r="BW353" s="5"/>
    </row>
    <row r="354" spans="1:75" s="4" customFormat="1" ht="15.75">
      <c r="A354" s="23"/>
      <c r="B354" s="212" t="s">
        <v>0</v>
      </c>
      <c r="C354" s="165"/>
      <c r="D354" s="165"/>
      <c r="E354" s="166"/>
      <c r="F354" s="165"/>
      <c r="G354" s="165"/>
      <c r="H354" s="165"/>
      <c r="I354" s="165"/>
      <c r="J354" s="165"/>
      <c r="K354" s="165"/>
      <c r="L354" s="185">
        <v>6</v>
      </c>
      <c r="M354" s="165"/>
      <c r="N354" s="165"/>
      <c r="O354" s="166"/>
      <c r="P354" s="165"/>
      <c r="Q354" s="165"/>
      <c r="R354" s="166"/>
      <c r="S354" s="193"/>
      <c r="T354" s="165"/>
      <c r="U354" s="166"/>
      <c r="V354" s="185"/>
      <c r="W354" s="185"/>
      <c r="X354" s="185"/>
      <c r="Y354" s="185"/>
      <c r="Z354" s="245"/>
      <c r="AA354" s="185">
        <v>6</v>
      </c>
      <c r="AB354" s="185"/>
      <c r="AC354" s="185"/>
      <c r="AD354" s="185"/>
      <c r="AE354" s="246"/>
      <c r="AF354" s="185"/>
      <c r="AG354" s="247"/>
      <c r="AH354" s="185"/>
      <c r="AI354" s="185"/>
      <c r="AJ354" s="185"/>
      <c r="AK354" s="185"/>
      <c r="AL354" s="245"/>
      <c r="AM354" s="185"/>
      <c r="AN354" s="247"/>
      <c r="AO354" s="265"/>
      <c r="AP354" s="185"/>
      <c r="AQ354" s="185"/>
      <c r="AR354" s="185"/>
      <c r="AS354" s="244"/>
      <c r="AT354" s="244"/>
      <c r="AU354" s="244"/>
      <c r="AV354" s="249"/>
      <c r="AW354" s="249"/>
      <c r="AX354" s="249"/>
      <c r="AY354" s="249"/>
      <c r="AZ354" s="249"/>
      <c r="BA354" s="250"/>
      <c r="BB354" s="250"/>
      <c r="BC354" s="250"/>
      <c r="BD354" s="250"/>
      <c r="BE354" s="357"/>
      <c r="BF354" s="357"/>
      <c r="BG354" s="357"/>
      <c r="BH354" s="357"/>
      <c r="BI354" s="357"/>
      <c r="BJ354" s="357"/>
      <c r="BK354" s="357"/>
      <c r="BL354" s="20"/>
      <c r="BM354" s="12">
        <f t="shared" si="46"/>
        <v>0</v>
      </c>
      <c r="BN354" s="37">
        <f t="shared" si="47"/>
        <v>12</v>
      </c>
      <c r="BO354" s="38">
        <f t="shared" si="48"/>
        <v>0.016666666666666666</v>
      </c>
      <c r="BP354" s="120">
        <f t="shared" si="49"/>
        <v>0</v>
      </c>
      <c r="BQ354" s="121">
        <f t="shared" si="50"/>
        <v>0</v>
      </c>
      <c r="BR354" s="108">
        <f t="shared" si="51"/>
        <v>0</v>
      </c>
      <c r="BS354" s="82">
        <f t="shared" si="52"/>
        <v>0</v>
      </c>
      <c r="BT354" s="136">
        <f t="shared" si="53"/>
        <v>0</v>
      </c>
      <c r="BU354" s="136">
        <f t="shared" si="54"/>
        <v>0</v>
      </c>
      <c r="BV354" s="109"/>
      <c r="BW354" s="5"/>
    </row>
    <row r="355" spans="1:75" s="4" customFormat="1" ht="24">
      <c r="A355" s="360"/>
      <c r="B355" s="214" t="s">
        <v>187</v>
      </c>
      <c r="C355" s="165"/>
      <c r="D355" s="165"/>
      <c r="E355" s="166"/>
      <c r="F355" s="165"/>
      <c r="G355" s="165"/>
      <c r="H355" s="165"/>
      <c r="I355" s="165"/>
      <c r="J355" s="165"/>
      <c r="K355" s="165"/>
      <c r="L355" s="185"/>
      <c r="M355" s="165"/>
      <c r="N355" s="165"/>
      <c r="O355" s="166"/>
      <c r="P355" s="165"/>
      <c r="Q355" s="165"/>
      <c r="R355" s="166"/>
      <c r="S355" s="193"/>
      <c r="T355" s="165"/>
      <c r="U355" s="166"/>
      <c r="V355" s="185"/>
      <c r="W355" s="185"/>
      <c r="X355" s="185"/>
      <c r="Y355" s="185">
        <v>92</v>
      </c>
      <c r="Z355" s="245"/>
      <c r="AA355" s="185"/>
      <c r="AB355" s="185"/>
      <c r="AC355" s="185"/>
      <c r="AD355" s="185"/>
      <c r="AE355" s="246"/>
      <c r="AF355" s="185"/>
      <c r="AG355" s="247"/>
      <c r="AH355" s="185"/>
      <c r="AI355" s="185"/>
      <c r="AJ355" s="185"/>
      <c r="AK355" s="185"/>
      <c r="AL355" s="245"/>
      <c r="AM355" s="185"/>
      <c r="AN355" s="247"/>
      <c r="AO355" s="265"/>
      <c r="AP355" s="185"/>
      <c r="AQ355" s="185"/>
      <c r="AR355" s="185"/>
      <c r="AS355" s="244"/>
      <c r="AT355" s="244"/>
      <c r="AU355" s="244"/>
      <c r="AV355" s="249"/>
      <c r="AW355" s="249"/>
      <c r="AX355" s="249"/>
      <c r="AY355" s="249"/>
      <c r="AZ355" s="249"/>
      <c r="BA355" s="250"/>
      <c r="BB355" s="250"/>
      <c r="BC355" s="250"/>
      <c r="BD355" s="250"/>
      <c r="BE355" s="357"/>
      <c r="BF355" s="357"/>
      <c r="BG355" s="357"/>
      <c r="BH355" s="357"/>
      <c r="BI355" s="357"/>
      <c r="BJ355" s="357"/>
      <c r="BK355" s="357"/>
      <c r="BL355" s="20"/>
      <c r="BM355" s="12">
        <f t="shared" si="46"/>
        <v>0</v>
      </c>
      <c r="BN355" s="37">
        <f t="shared" si="47"/>
        <v>92</v>
      </c>
      <c r="BO355" s="38">
        <f t="shared" si="48"/>
        <v>0.12777777777777777</v>
      </c>
      <c r="BP355" s="120">
        <f t="shared" si="49"/>
        <v>0</v>
      </c>
      <c r="BQ355" s="121">
        <f t="shared" si="50"/>
        <v>0</v>
      </c>
      <c r="BR355" s="108">
        <f t="shared" si="51"/>
        <v>0</v>
      </c>
      <c r="BS355" s="82">
        <f t="shared" si="52"/>
        <v>0</v>
      </c>
      <c r="BT355" s="136">
        <f t="shared" si="53"/>
        <v>0</v>
      </c>
      <c r="BU355" s="136">
        <f t="shared" si="54"/>
        <v>0</v>
      </c>
      <c r="BV355" s="109"/>
      <c r="BW355" s="5"/>
    </row>
    <row r="356" spans="1:75" s="4" customFormat="1" ht="15.75">
      <c r="A356" s="23"/>
      <c r="B356" s="212" t="s">
        <v>1</v>
      </c>
      <c r="C356" s="165"/>
      <c r="D356" s="165"/>
      <c r="E356" s="166"/>
      <c r="F356" s="165"/>
      <c r="G356" s="165"/>
      <c r="H356" s="165"/>
      <c r="I356" s="165"/>
      <c r="J356" s="165"/>
      <c r="K356" s="165"/>
      <c r="L356" s="185"/>
      <c r="M356" s="165"/>
      <c r="N356" s="165"/>
      <c r="O356" s="166"/>
      <c r="P356" s="165"/>
      <c r="Q356" s="165"/>
      <c r="R356" s="166"/>
      <c r="S356" s="193"/>
      <c r="T356" s="165"/>
      <c r="U356" s="166"/>
      <c r="V356" s="185"/>
      <c r="W356" s="185"/>
      <c r="X356" s="185"/>
      <c r="Y356" s="185">
        <v>2</v>
      </c>
      <c r="Z356" s="245"/>
      <c r="AA356" s="185"/>
      <c r="AB356" s="185"/>
      <c r="AC356" s="185"/>
      <c r="AD356" s="185"/>
      <c r="AE356" s="246"/>
      <c r="AF356" s="185"/>
      <c r="AG356" s="247"/>
      <c r="AH356" s="185"/>
      <c r="AI356" s="185"/>
      <c r="AJ356" s="185"/>
      <c r="AK356" s="185"/>
      <c r="AL356" s="245"/>
      <c r="AM356" s="185"/>
      <c r="AN356" s="247"/>
      <c r="AO356" s="265"/>
      <c r="AP356" s="185"/>
      <c r="AQ356" s="185"/>
      <c r="AR356" s="185"/>
      <c r="AS356" s="244"/>
      <c r="AT356" s="244"/>
      <c r="AU356" s="244"/>
      <c r="AV356" s="249"/>
      <c r="AW356" s="249"/>
      <c r="AX356" s="249"/>
      <c r="AY356" s="249"/>
      <c r="AZ356" s="249"/>
      <c r="BA356" s="250"/>
      <c r="BB356" s="250"/>
      <c r="BC356" s="250"/>
      <c r="BD356" s="250"/>
      <c r="BE356" s="357"/>
      <c r="BF356" s="357"/>
      <c r="BG356" s="357"/>
      <c r="BH356" s="357"/>
      <c r="BI356" s="357"/>
      <c r="BJ356" s="357"/>
      <c r="BK356" s="357"/>
      <c r="BL356" s="20"/>
      <c r="BM356" s="12">
        <f t="shared" si="46"/>
        <v>0</v>
      </c>
      <c r="BN356" s="37">
        <f t="shared" si="47"/>
        <v>2</v>
      </c>
      <c r="BO356" s="38">
        <f t="shared" si="48"/>
        <v>0.002777777777777778</v>
      </c>
      <c r="BP356" s="120">
        <f t="shared" si="49"/>
        <v>0</v>
      </c>
      <c r="BQ356" s="121">
        <f t="shared" si="50"/>
        <v>0</v>
      </c>
      <c r="BR356" s="108">
        <f t="shared" si="51"/>
        <v>0</v>
      </c>
      <c r="BS356" s="82">
        <f t="shared" si="52"/>
        <v>0</v>
      </c>
      <c r="BT356" s="136">
        <f t="shared" si="53"/>
        <v>0</v>
      </c>
      <c r="BU356" s="136">
        <f t="shared" si="54"/>
        <v>0</v>
      </c>
      <c r="BV356" s="109"/>
      <c r="BW356" s="5"/>
    </row>
    <row r="357" spans="1:75" s="4" customFormat="1" ht="15.75">
      <c r="A357" s="23"/>
      <c r="B357" s="212" t="s">
        <v>0</v>
      </c>
      <c r="C357" s="165"/>
      <c r="D357" s="165"/>
      <c r="E357" s="166"/>
      <c r="F357" s="165"/>
      <c r="G357" s="165"/>
      <c r="H357" s="165"/>
      <c r="I357" s="165"/>
      <c r="J357" s="165"/>
      <c r="K357" s="165"/>
      <c r="L357" s="185"/>
      <c r="M357" s="165"/>
      <c r="N357" s="165"/>
      <c r="O357" s="166"/>
      <c r="P357" s="165"/>
      <c r="Q357" s="165"/>
      <c r="R357" s="166"/>
      <c r="S357" s="193"/>
      <c r="T357" s="165"/>
      <c r="U357" s="166"/>
      <c r="V357" s="185"/>
      <c r="W357" s="185"/>
      <c r="X357" s="185"/>
      <c r="Y357" s="185">
        <v>6</v>
      </c>
      <c r="Z357" s="245"/>
      <c r="AA357" s="185"/>
      <c r="AB357" s="185"/>
      <c r="AC357" s="185"/>
      <c r="AD357" s="185"/>
      <c r="AE357" s="246"/>
      <c r="AF357" s="185"/>
      <c r="AG357" s="247"/>
      <c r="AH357" s="185"/>
      <c r="AI357" s="185"/>
      <c r="AJ357" s="185"/>
      <c r="AK357" s="185"/>
      <c r="AL357" s="245"/>
      <c r="AM357" s="185"/>
      <c r="AN357" s="247"/>
      <c r="AO357" s="265"/>
      <c r="AP357" s="185"/>
      <c r="AQ357" s="185"/>
      <c r="AR357" s="185"/>
      <c r="AS357" s="244"/>
      <c r="AT357" s="244"/>
      <c r="AU357" s="244"/>
      <c r="AV357" s="249"/>
      <c r="AW357" s="249"/>
      <c r="AX357" s="249"/>
      <c r="AY357" s="249"/>
      <c r="AZ357" s="249"/>
      <c r="BA357" s="250"/>
      <c r="BB357" s="250"/>
      <c r="BC357" s="250"/>
      <c r="BD357" s="250"/>
      <c r="BE357" s="357"/>
      <c r="BF357" s="357"/>
      <c r="BG357" s="357"/>
      <c r="BH357" s="357"/>
      <c r="BI357" s="357"/>
      <c r="BJ357" s="357"/>
      <c r="BK357" s="357"/>
      <c r="BL357" s="20"/>
      <c r="BM357" s="12">
        <f t="shared" si="46"/>
        <v>0</v>
      </c>
      <c r="BN357" s="37">
        <f t="shared" si="47"/>
        <v>6</v>
      </c>
      <c r="BO357" s="38">
        <f t="shared" si="48"/>
        <v>0.008333333333333333</v>
      </c>
      <c r="BP357" s="120">
        <f t="shared" si="49"/>
        <v>0</v>
      </c>
      <c r="BQ357" s="121">
        <f t="shared" si="50"/>
        <v>0</v>
      </c>
      <c r="BR357" s="108">
        <f t="shared" si="51"/>
        <v>0</v>
      </c>
      <c r="BS357" s="82">
        <f t="shared" si="52"/>
        <v>0</v>
      </c>
      <c r="BT357" s="136">
        <f t="shared" si="53"/>
        <v>0</v>
      </c>
      <c r="BU357" s="136">
        <f t="shared" si="54"/>
        <v>0</v>
      </c>
      <c r="BV357" s="109"/>
      <c r="BW357" s="5"/>
    </row>
    <row r="358" spans="1:75" s="4" customFormat="1" ht="36.75">
      <c r="A358" s="23"/>
      <c r="B358" s="214" t="s">
        <v>147</v>
      </c>
      <c r="C358" s="165"/>
      <c r="D358" s="165"/>
      <c r="E358" s="166"/>
      <c r="F358" s="165">
        <v>106</v>
      </c>
      <c r="G358" s="165"/>
      <c r="H358" s="165">
        <v>90</v>
      </c>
      <c r="I358" s="165"/>
      <c r="J358" s="165"/>
      <c r="K358" s="165"/>
      <c r="L358" s="185"/>
      <c r="M358" s="165"/>
      <c r="N358" s="165"/>
      <c r="O358" s="166"/>
      <c r="P358" s="165">
        <v>90</v>
      </c>
      <c r="Q358" s="165"/>
      <c r="R358" s="166"/>
      <c r="S358" s="193"/>
      <c r="T358" s="165">
        <v>106</v>
      </c>
      <c r="U358" s="166">
        <v>106</v>
      </c>
      <c r="V358" s="185"/>
      <c r="W358" s="185">
        <v>80</v>
      </c>
      <c r="X358" s="185"/>
      <c r="Y358" s="185"/>
      <c r="Z358" s="245"/>
      <c r="AA358" s="185"/>
      <c r="AB358" s="185"/>
      <c r="AC358" s="185"/>
      <c r="AD358" s="185">
        <v>80</v>
      </c>
      <c r="AE358" s="246">
        <v>80</v>
      </c>
      <c r="AF358" s="185"/>
      <c r="AG358" s="247"/>
      <c r="AH358" s="185"/>
      <c r="AI358" s="185"/>
      <c r="AJ358" s="185"/>
      <c r="AK358" s="185"/>
      <c r="AL358" s="245"/>
      <c r="AM358" s="185"/>
      <c r="AN358" s="247"/>
      <c r="AO358" s="265"/>
      <c r="AP358" s="185"/>
      <c r="AQ358" s="185"/>
      <c r="AR358" s="185"/>
      <c r="AS358" s="244"/>
      <c r="AT358" s="244"/>
      <c r="AU358" s="244"/>
      <c r="AV358" s="249"/>
      <c r="AW358" s="249"/>
      <c r="AX358" s="249"/>
      <c r="AY358" s="249"/>
      <c r="AZ358" s="249"/>
      <c r="BA358" s="250"/>
      <c r="BB358" s="250"/>
      <c r="BC358" s="250"/>
      <c r="BD358" s="250"/>
      <c r="BE358" s="357"/>
      <c r="BF358" s="357"/>
      <c r="BG358" s="357"/>
      <c r="BH358" s="357"/>
      <c r="BI358" s="357"/>
      <c r="BJ358" s="357"/>
      <c r="BK358" s="357"/>
      <c r="BL358" s="20"/>
      <c r="BM358" s="12">
        <f t="shared" si="46"/>
        <v>0</v>
      </c>
      <c r="BN358" s="37">
        <f t="shared" si="47"/>
        <v>552</v>
      </c>
      <c r="BO358" s="38">
        <f t="shared" si="48"/>
        <v>0.7666666666666667</v>
      </c>
      <c r="BP358" s="120">
        <f t="shared" si="49"/>
        <v>186</v>
      </c>
      <c r="BQ358" s="121">
        <f t="shared" si="50"/>
        <v>0.25833333333333336</v>
      </c>
      <c r="BR358" s="108">
        <f t="shared" si="51"/>
        <v>0</v>
      </c>
      <c r="BS358" s="82">
        <f t="shared" si="52"/>
        <v>0</v>
      </c>
      <c r="BT358" s="136">
        <f t="shared" si="53"/>
        <v>0</v>
      </c>
      <c r="BU358" s="136">
        <f t="shared" si="54"/>
        <v>0</v>
      </c>
      <c r="BV358" s="109"/>
      <c r="BW358" s="5"/>
    </row>
    <row r="359" spans="1:75" s="4" customFormat="1" ht="15.75">
      <c r="A359" s="23"/>
      <c r="B359" s="212" t="s">
        <v>1</v>
      </c>
      <c r="C359" s="165"/>
      <c r="D359" s="165"/>
      <c r="E359" s="166"/>
      <c r="F359" s="165">
        <v>1</v>
      </c>
      <c r="G359" s="165"/>
      <c r="H359" s="165">
        <v>1</v>
      </c>
      <c r="I359" s="165"/>
      <c r="J359" s="165"/>
      <c r="K359" s="165"/>
      <c r="L359" s="185"/>
      <c r="M359" s="165"/>
      <c r="N359" s="165"/>
      <c r="O359" s="166"/>
      <c r="P359" s="165">
        <v>1</v>
      </c>
      <c r="Q359" s="165"/>
      <c r="R359" s="166"/>
      <c r="S359" s="193"/>
      <c r="T359" s="165">
        <v>1</v>
      </c>
      <c r="U359" s="166">
        <v>1</v>
      </c>
      <c r="V359" s="185"/>
      <c r="W359" s="185">
        <v>1</v>
      </c>
      <c r="X359" s="185"/>
      <c r="Y359" s="185"/>
      <c r="Z359" s="245"/>
      <c r="AA359" s="185"/>
      <c r="AB359" s="185"/>
      <c r="AC359" s="185"/>
      <c r="AD359" s="185">
        <v>1</v>
      </c>
      <c r="AE359" s="246">
        <v>1</v>
      </c>
      <c r="AF359" s="185"/>
      <c r="AG359" s="247"/>
      <c r="AH359" s="185"/>
      <c r="AI359" s="185"/>
      <c r="AJ359" s="185"/>
      <c r="AK359" s="185"/>
      <c r="AL359" s="245"/>
      <c r="AM359" s="185"/>
      <c r="AN359" s="247"/>
      <c r="AO359" s="265"/>
      <c r="AP359" s="185"/>
      <c r="AQ359" s="185"/>
      <c r="AR359" s="185"/>
      <c r="AS359" s="244"/>
      <c r="AT359" s="244"/>
      <c r="AU359" s="244"/>
      <c r="AV359" s="249"/>
      <c r="AW359" s="249"/>
      <c r="AX359" s="249"/>
      <c r="AY359" s="249"/>
      <c r="AZ359" s="249"/>
      <c r="BA359" s="250"/>
      <c r="BB359" s="250"/>
      <c r="BC359" s="250"/>
      <c r="BD359" s="250"/>
      <c r="BE359" s="357"/>
      <c r="BF359" s="357"/>
      <c r="BG359" s="357"/>
      <c r="BH359" s="357"/>
      <c r="BI359" s="357"/>
      <c r="BJ359" s="357"/>
      <c r="BK359" s="357"/>
      <c r="BL359" s="20"/>
      <c r="BM359" s="12">
        <f t="shared" si="46"/>
        <v>0</v>
      </c>
      <c r="BN359" s="37">
        <f t="shared" si="47"/>
        <v>6</v>
      </c>
      <c r="BO359" s="38">
        <f t="shared" si="48"/>
        <v>0.008333333333333333</v>
      </c>
      <c r="BP359" s="120">
        <f t="shared" si="49"/>
        <v>2</v>
      </c>
      <c r="BQ359" s="121">
        <f t="shared" si="50"/>
        <v>0.002777777777777778</v>
      </c>
      <c r="BR359" s="108">
        <f t="shared" si="51"/>
        <v>0</v>
      </c>
      <c r="BS359" s="82">
        <f t="shared" si="52"/>
        <v>0</v>
      </c>
      <c r="BT359" s="136">
        <f t="shared" si="53"/>
        <v>0</v>
      </c>
      <c r="BU359" s="136">
        <f t="shared" si="54"/>
        <v>0</v>
      </c>
      <c r="BV359" s="109"/>
      <c r="BW359" s="5"/>
    </row>
    <row r="360" spans="1:75" s="4" customFormat="1" ht="15.75">
      <c r="A360" s="23"/>
      <c r="B360" s="212" t="s">
        <v>0</v>
      </c>
      <c r="C360" s="165"/>
      <c r="D360" s="165"/>
      <c r="E360" s="166"/>
      <c r="F360" s="165">
        <v>3</v>
      </c>
      <c r="G360" s="165"/>
      <c r="H360" s="165">
        <v>3</v>
      </c>
      <c r="I360" s="165"/>
      <c r="J360" s="165"/>
      <c r="K360" s="165"/>
      <c r="L360" s="185"/>
      <c r="M360" s="165"/>
      <c r="N360" s="165"/>
      <c r="O360" s="166"/>
      <c r="P360" s="165">
        <v>3</v>
      </c>
      <c r="Q360" s="165"/>
      <c r="R360" s="166"/>
      <c r="S360" s="193"/>
      <c r="T360" s="165">
        <v>3</v>
      </c>
      <c r="U360" s="166">
        <v>3</v>
      </c>
      <c r="V360" s="185"/>
      <c r="W360" s="185">
        <v>3</v>
      </c>
      <c r="X360" s="185"/>
      <c r="Y360" s="185"/>
      <c r="Z360" s="245"/>
      <c r="AA360" s="185"/>
      <c r="AB360" s="185"/>
      <c r="AC360" s="185"/>
      <c r="AD360" s="185">
        <v>3</v>
      </c>
      <c r="AE360" s="246">
        <v>3</v>
      </c>
      <c r="AF360" s="185"/>
      <c r="AG360" s="247"/>
      <c r="AH360" s="185"/>
      <c r="AI360" s="185"/>
      <c r="AJ360" s="185"/>
      <c r="AK360" s="185"/>
      <c r="AL360" s="245"/>
      <c r="AM360" s="185"/>
      <c r="AN360" s="247"/>
      <c r="AO360" s="265"/>
      <c r="AP360" s="185"/>
      <c r="AQ360" s="185"/>
      <c r="AR360" s="185"/>
      <c r="AS360" s="270"/>
      <c r="AT360" s="244"/>
      <c r="AU360" s="244"/>
      <c r="AV360" s="249"/>
      <c r="AW360" s="249"/>
      <c r="AX360" s="249"/>
      <c r="AY360" s="249"/>
      <c r="AZ360" s="249"/>
      <c r="BA360" s="250"/>
      <c r="BB360" s="250"/>
      <c r="BC360" s="250"/>
      <c r="BD360" s="250"/>
      <c r="BE360" s="357"/>
      <c r="BF360" s="357"/>
      <c r="BG360" s="357"/>
      <c r="BH360" s="357"/>
      <c r="BI360" s="357"/>
      <c r="BJ360" s="357"/>
      <c r="BK360" s="357"/>
      <c r="BL360" s="20"/>
      <c r="BM360" s="12">
        <f t="shared" si="46"/>
        <v>0</v>
      </c>
      <c r="BN360" s="37">
        <f t="shared" si="47"/>
        <v>18</v>
      </c>
      <c r="BO360" s="38">
        <f t="shared" si="48"/>
        <v>0.025</v>
      </c>
      <c r="BP360" s="120">
        <f t="shared" si="49"/>
        <v>6</v>
      </c>
      <c r="BQ360" s="121">
        <f t="shared" si="50"/>
        <v>0.008333333333333333</v>
      </c>
      <c r="BR360" s="108">
        <f t="shared" si="51"/>
        <v>0</v>
      </c>
      <c r="BS360" s="82">
        <f t="shared" si="52"/>
        <v>0</v>
      </c>
      <c r="BT360" s="136">
        <f t="shared" si="53"/>
        <v>0</v>
      </c>
      <c r="BU360" s="136">
        <f t="shared" si="54"/>
        <v>0</v>
      </c>
      <c r="BV360" s="109"/>
      <c r="BW360" s="5"/>
    </row>
    <row r="361" spans="1:75" s="4" customFormat="1" ht="15.75">
      <c r="A361" s="23"/>
      <c r="B361" s="212" t="s">
        <v>155</v>
      </c>
      <c r="C361" s="165"/>
      <c r="D361" s="165"/>
      <c r="E361" s="166"/>
      <c r="F361" s="165"/>
      <c r="G361" s="165"/>
      <c r="H361" s="165"/>
      <c r="I361" s="165"/>
      <c r="J361" s="165"/>
      <c r="K361" s="165"/>
      <c r="L361" s="185"/>
      <c r="M361" s="165"/>
      <c r="N361" s="165"/>
      <c r="O361" s="166"/>
      <c r="P361" s="165"/>
      <c r="Q361" s="165"/>
      <c r="R361" s="166"/>
      <c r="S361" s="193"/>
      <c r="T361" s="165"/>
      <c r="U361" s="166"/>
      <c r="V361" s="185">
        <v>6</v>
      </c>
      <c r="W361" s="185"/>
      <c r="X361" s="185">
        <v>6</v>
      </c>
      <c r="Y361" s="185"/>
      <c r="Z361" s="245"/>
      <c r="AA361" s="185"/>
      <c r="AB361" s="185"/>
      <c r="AC361" s="185"/>
      <c r="AD361" s="185"/>
      <c r="AE361" s="246"/>
      <c r="AF361" s="185"/>
      <c r="AG361" s="247"/>
      <c r="AH361" s="185"/>
      <c r="AI361" s="185">
        <v>6</v>
      </c>
      <c r="AJ361" s="185"/>
      <c r="AK361" s="185">
        <v>6</v>
      </c>
      <c r="AL361" s="245"/>
      <c r="AM361" s="185"/>
      <c r="AN361" s="247">
        <v>6</v>
      </c>
      <c r="AO361" s="265"/>
      <c r="AP361" s="185"/>
      <c r="AQ361" s="185"/>
      <c r="AR361" s="185"/>
      <c r="AS361" s="244"/>
      <c r="AT361" s="244"/>
      <c r="AU361" s="244"/>
      <c r="AV361" s="249"/>
      <c r="AW361" s="249"/>
      <c r="AX361" s="249"/>
      <c r="AY361" s="249"/>
      <c r="AZ361" s="249"/>
      <c r="BA361" s="250"/>
      <c r="BB361" s="250"/>
      <c r="BC361" s="250"/>
      <c r="BD361" s="250"/>
      <c r="BE361" s="357"/>
      <c r="BF361" s="357"/>
      <c r="BG361" s="357"/>
      <c r="BH361" s="357"/>
      <c r="BI361" s="357"/>
      <c r="BJ361" s="357"/>
      <c r="BK361" s="357"/>
      <c r="BL361" s="20"/>
      <c r="BM361" s="12">
        <f t="shared" si="46"/>
        <v>0</v>
      </c>
      <c r="BN361" s="37">
        <f t="shared" si="47"/>
        <v>24</v>
      </c>
      <c r="BO361" s="38">
        <f t="shared" si="48"/>
        <v>0.03333333333333333</v>
      </c>
      <c r="BP361" s="120">
        <f t="shared" si="49"/>
        <v>6</v>
      </c>
      <c r="BQ361" s="121">
        <f t="shared" si="50"/>
        <v>0.008333333333333333</v>
      </c>
      <c r="BR361" s="108">
        <f t="shared" si="51"/>
        <v>0</v>
      </c>
      <c r="BS361" s="82">
        <f t="shared" si="52"/>
        <v>0</v>
      </c>
      <c r="BT361" s="136">
        <f t="shared" si="53"/>
        <v>0</v>
      </c>
      <c r="BU361" s="136">
        <f t="shared" si="54"/>
        <v>0</v>
      </c>
      <c r="BV361" s="109"/>
      <c r="BW361" s="5"/>
    </row>
    <row r="362" spans="1:75" s="4" customFormat="1" ht="36.75">
      <c r="A362" s="23"/>
      <c r="B362" s="214" t="s">
        <v>208</v>
      </c>
      <c r="C362" s="165"/>
      <c r="D362" s="165"/>
      <c r="E362" s="166"/>
      <c r="F362" s="165"/>
      <c r="G362" s="165"/>
      <c r="H362" s="165"/>
      <c r="I362" s="165"/>
      <c r="J362" s="165"/>
      <c r="K362" s="165"/>
      <c r="L362" s="185"/>
      <c r="M362" s="165"/>
      <c r="N362" s="165"/>
      <c r="O362" s="166"/>
      <c r="P362" s="165"/>
      <c r="Q362" s="165"/>
      <c r="R362" s="166"/>
      <c r="S362" s="193"/>
      <c r="T362" s="165"/>
      <c r="U362" s="166"/>
      <c r="V362" s="185"/>
      <c r="W362" s="185"/>
      <c r="X362" s="185"/>
      <c r="Y362" s="185"/>
      <c r="Z362" s="245"/>
      <c r="AA362" s="185"/>
      <c r="AB362" s="185"/>
      <c r="AC362" s="185"/>
      <c r="AD362" s="185"/>
      <c r="AE362" s="246"/>
      <c r="AF362" s="185"/>
      <c r="AG362" s="247"/>
      <c r="AH362" s="185"/>
      <c r="AI362" s="185"/>
      <c r="AJ362" s="185"/>
      <c r="AK362" s="185"/>
      <c r="AL362" s="245"/>
      <c r="AM362" s="185"/>
      <c r="AN362" s="247"/>
      <c r="AO362" s="265">
        <v>88</v>
      </c>
      <c r="AP362" s="185"/>
      <c r="AQ362" s="185"/>
      <c r="AR362" s="185"/>
      <c r="AS362" s="244"/>
      <c r="AT362" s="244"/>
      <c r="AU362" s="244"/>
      <c r="AV362" s="249"/>
      <c r="AW362" s="249"/>
      <c r="AX362" s="249"/>
      <c r="AY362" s="249"/>
      <c r="AZ362" s="249"/>
      <c r="BA362" s="250"/>
      <c r="BB362" s="250"/>
      <c r="BC362" s="250"/>
      <c r="BD362" s="250"/>
      <c r="BE362" s="357"/>
      <c r="BF362" s="357"/>
      <c r="BG362" s="357"/>
      <c r="BH362" s="357"/>
      <c r="BI362" s="357"/>
      <c r="BJ362" s="357"/>
      <c r="BK362" s="357"/>
      <c r="BL362" s="20"/>
      <c r="BM362" s="12">
        <f aca="true" t="shared" si="57" ref="BM362:BM428">BL362/720</f>
        <v>0</v>
      </c>
      <c r="BN362" s="37">
        <f t="shared" si="47"/>
        <v>88</v>
      </c>
      <c r="BO362" s="38">
        <f t="shared" si="48"/>
        <v>0.12222222222222222</v>
      </c>
      <c r="BP362" s="120">
        <f t="shared" si="49"/>
        <v>0</v>
      </c>
      <c r="BQ362" s="121">
        <f t="shared" si="50"/>
        <v>0</v>
      </c>
      <c r="BR362" s="108">
        <f t="shared" si="51"/>
        <v>0</v>
      </c>
      <c r="BS362" s="82">
        <f t="shared" si="52"/>
        <v>0</v>
      </c>
      <c r="BT362" s="136">
        <f t="shared" si="53"/>
        <v>0</v>
      </c>
      <c r="BU362" s="136">
        <f t="shared" si="54"/>
        <v>0</v>
      </c>
      <c r="BV362" s="109"/>
      <c r="BW362" s="5"/>
    </row>
    <row r="363" spans="1:75" s="4" customFormat="1" ht="15.75">
      <c r="A363" s="23"/>
      <c r="B363" s="212" t="s">
        <v>1</v>
      </c>
      <c r="C363" s="165"/>
      <c r="D363" s="165"/>
      <c r="E363" s="166"/>
      <c r="F363" s="165"/>
      <c r="G363" s="165"/>
      <c r="H363" s="165"/>
      <c r="I363" s="165"/>
      <c r="J363" s="165"/>
      <c r="K363" s="165"/>
      <c r="L363" s="185"/>
      <c r="M363" s="165"/>
      <c r="N363" s="165"/>
      <c r="O363" s="166"/>
      <c r="P363" s="165"/>
      <c r="Q363" s="165"/>
      <c r="R363" s="166"/>
      <c r="S363" s="193"/>
      <c r="T363" s="165"/>
      <c r="U363" s="166"/>
      <c r="V363" s="185"/>
      <c r="W363" s="185"/>
      <c r="X363" s="185"/>
      <c r="Y363" s="185"/>
      <c r="Z363" s="245"/>
      <c r="AA363" s="185"/>
      <c r="AB363" s="185"/>
      <c r="AC363" s="185"/>
      <c r="AD363" s="185"/>
      <c r="AE363" s="246"/>
      <c r="AF363" s="185"/>
      <c r="AG363" s="247"/>
      <c r="AH363" s="185"/>
      <c r="AI363" s="185"/>
      <c r="AJ363" s="185"/>
      <c r="AK363" s="185"/>
      <c r="AL363" s="245"/>
      <c r="AM363" s="185"/>
      <c r="AN363" s="247"/>
      <c r="AO363" s="265">
        <v>2</v>
      </c>
      <c r="AP363" s="185"/>
      <c r="AQ363" s="185"/>
      <c r="AR363" s="185"/>
      <c r="AS363" s="244"/>
      <c r="AT363" s="244"/>
      <c r="AU363" s="244"/>
      <c r="AV363" s="249"/>
      <c r="AW363" s="249"/>
      <c r="AX363" s="249"/>
      <c r="AY363" s="249"/>
      <c r="AZ363" s="249"/>
      <c r="BA363" s="250"/>
      <c r="BB363" s="250"/>
      <c r="BC363" s="250"/>
      <c r="BD363" s="250"/>
      <c r="BE363" s="357"/>
      <c r="BF363" s="357"/>
      <c r="BG363" s="357"/>
      <c r="BH363" s="357"/>
      <c r="BI363" s="357"/>
      <c r="BJ363" s="357"/>
      <c r="BK363" s="357"/>
      <c r="BL363" s="20"/>
      <c r="BM363" s="12">
        <f t="shared" si="57"/>
        <v>0</v>
      </c>
      <c r="BN363" s="37">
        <f t="shared" si="47"/>
        <v>2</v>
      </c>
      <c r="BO363" s="38">
        <f t="shared" si="48"/>
        <v>0.002777777777777778</v>
      </c>
      <c r="BP363" s="120">
        <f t="shared" si="49"/>
        <v>0</v>
      </c>
      <c r="BQ363" s="121">
        <f t="shared" si="50"/>
        <v>0</v>
      </c>
      <c r="BR363" s="108">
        <f t="shared" si="51"/>
        <v>0</v>
      </c>
      <c r="BS363" s="82">
        <f t="shared" si="52"/>
        <v>0</v>
      </c>
      <c r="BT363" s="136">
        <f t="shared" si="53"/>
        <v>0</v>
      </c>
      <c r="BU363" s="136">
        <f t="shared" si="54"/>
        <v>0</v>
      </c>
      <c r="BV363" s="109"/>
      <c r="BW363" s="5"/>
    </row>
    <row r="364" spans="1:75" s="4" customFormat="1" ht="15.75">
      <c r="A364" s="23"/>
      <c r="B364" s="212" t="s">
        <v>0</v>
      </c>
      <c r="C364" s="165"/>
      <c r="D364" s="165"/>
      <c r="E364" s="166"/>
      <c r="F364" s="165"/>
      <c r="G364" s="165"/>
      <c r="H364" s="165"/>
      <c r="I364" s="165"/>
      <c r="J364" s="165"/>
      <c r="K364" s="165"/>
      <c r="L364" s="185"/>
      <c r="M364" s="165"/>
      <c r="N364" s="165"/>
      <c r="O364" s="166"/>
      <c r="P364" s="165"/>
      <c r="Q364" s="165"/>
      <c r="R364" s="166"/>
      <c r="S364" s="193"/>
      <c r="T364" s="165"/>
      <c r="U364" s="166"/>
      <c r="V364" s="185"/>
      <c r="W364" s="185"/>
      <c r="X364" s="185"/>
      <c r="Y364" s="185"/>
      <c r="Z364" s="245"/>
      <c r="AA364" s="185"/>
      <c r="AB364" s="185"/>
      <c r="AC364" s="185"/>
      <c r="AD364" s="185"/>
      <c r="AE364" s="246"/>
      <c r="AF364" s="185"/>
      <c r="AG364" s="247"/>
      <c r="AH364" s="185"/>
      <c r="AI364" s="185"/>
      <c r="AJ364" s="185"/>
      <c r="AK364" s="185"/>
      <c r="AL364" s="245"/>
      <c r="AM364" s="185"/>
      <c r="AN364" s="247"/>
      <c r="AO364" s="265">
        <v>6</v>
      </c>
      <c r="AP364" s="185"/>
      <c r="AQ364" s="185"/>
      <c r="AR364" s="185"/>
      <c r="AS364" s="244"/>
      <c r="AT364" s="244"/>
      <c r="AU364" s="244"/>
      <c r="AV364" s="249"/>
      <c r="AW364" s="249"/>
      <c r="AX364" s="249"/>
      <c r="AY364" s="249"/>
      <c r="AZ364" s="249"/>
      <c r="BA364" s="250"/>
      <c r="BB364" s="250"/>
      <c r="BC364" s="250"/>
      <c r="BD364" s="250"/>
      <c r="BE364" s="357"/>
      <c r="BF364" s="357"/>
      <c r="BG364" s="357"/>
      <c r="BH364" s="357"/>
      <c r="BI364" s="357"/>
      <c r="BJ364" s="357"/>
      <c r="BK364" s="357"/>
      <c r="BL364" s="20"/>
      <c r="BM364" s="12">
        <f t="shared" si="57"/>
        <v>0</v>
      </c>
      <c r="BN364" s="37">
        <f t="shared" si="47"/>
        <v>6</v>
      </c>
      <c r="BO364" s="38">
        <f t="shared" si="48"/>
        <v>0.008333333333333333</v>
      </c>
      <c r="BP364" s="120">
        <f t="shared" si="49"/>
        <v>0</v>
      </c>
      <c r="BQ364" s="121">
        <f t="shared" si="50"/>
        <v>0</v>
      </c>
      <c r="BR364" s="108">
        <f t="shared" si="51"/>
        <v>0</v>
      </c>
      <c r="BS364" s="82">
        <f t="shared" si="52"/>
        <v>0</v>
      </c>
      <c r="BT364" s="136">
        <f t="shared" si="53"/>
        <v>0</v>
      </c>
      <c r="BU364" s="136">
        <f t="shared" si="54"/>
        <v>0</v>
      </c>
      <c r="BV364" s="109"/>
      <c r="BW364" s="5"/>
    </row>
    <row r="365" spans="1:75" s="4" customFormat="1" ht="15.75">
      <c r="A365" s="23"/>
      <c r="B365" s="212" t="s">
        <v>155</v>
      </c>
      <c r="C365" s="165"/>
      <c r="D365" s="165"/>
      <c r="E365" s="166"/>
      <c r="F365" s="165"/>
      <c r="G365" s="165"/>
      <c r="H365" s="165"/>
      <c r="I365" s="165"/>
      <c r="J365" s="165"/>
      <c r="K365" s="165"/>
      <c r="L365" s="185"/>
      <c r="M365" s="165"/>
      <c r="N365" s="165"/>
      <c r="O365" s="166"/>
      <c r="P365" s="165"/>
      <c r="Q365" s="165"/>
      <c r="R365" s="166"/>
      <c r="S365" s="193"/>
      <c r="T365" s="165"/>
      <c r="U365" s="166"/>
      <c r="V365" s="185"/>
      <c r="W365" s="185"/>
      <c r="X365" s="185"/>
      <c r="Y365" s="185"/>
      <c r="Z365" s="245"/>
      <c r="AA365" s="185"/>
      <c r="AB365" s="185"/>
      <c r="AC365" s="185"/>
      <c r="AD365" s="185"/>
      <c r="AE365" s="246"/>
      <c r="AF365" s="185"/>
      <c r="AG365" s="247"/>
      <c r="AH365" s="185"/>
      <c r="AI365" s="185"/>
      <c r="AJ365" s="185"/>
      <c r="AK365" s="185"/>
      <c r="AL365" s="245"/>
      <c r="AM365" s="185"/>
      <c r="AN365" s="247"/>
      <c r="AO365" s="265">
        <v>6</v>
      </c>
      <c r="AP365" s="185"/>
      <c r="AQ365" s="185"/>
      <c r="AR365" s="185"/>
      <c r="AS365" s="244"/>
      <c r="AT365" s="244"/>
      <c r="AU365" s="244"/>
      <c r="AV365" s="249"/>
      <c r="AW365" s="249"/>
      <c r="AX365" s="249"/>
      <c r="AY365" s="249"/>
      <c r="AZ365" s="249"/>
      <c r="BA365" s="250"/>
      <c r="BB365" s="250"/>
      <c r="BC365" s="250"/>
      <c r="BD365" s="250"/>
      <c r="BE365" s="357"/>
      <c r="BF365" s="357"/>
      <c r="BG365" s="357"/>
      <c r="BH365" s="357"/>
      <c r="BI365" s="357"/>
      <c r="BJ365" s="357"/>
      <c r="BK365" s="357"/>
      <c r="BL365" s="20"/>
      <c r="BM365" s="12">
        <f t="shared" si="57"/>
        <v>0</v>
      </c>
      <c r="BN365" s="37">
        <f t="shared" si="47"/>
        <v>6</v>
      </c>
      <c r="BO365" s="38">
        <f t="shared" si="48"/>
        <v>0.008333333333333333</v>
      </c>
      <c r="BP365" s="120">
        <f t="shared" si="49"/>
        <v>0</v>
      </c>
      <c r="BQ365" s="121">
        <f t="shared" si="50"/>
        <v>0</v>
      </c>
      <c r="BR365" s="108">
        <f t="shared" si="51"/>
        <v>0</v>
      </c>
      <c r="BS365" s="82">
        <f t="shared" si="52"/>
        <v>0</v>
      </c>
      <c r="BT365" s="136">
        <f t="shared" si="53"/>
        <v>0</v>
      </c>
      <c r="BU365" s="136">
        <f t="shared" si="54"/>
        <v>0</v>
      </c>
      <c r="BV365" s="109"/>
      <c r="BW365" s="5"/>
    </row>
    <row r="366" spans="1:75" s="4" customFormat="1" ht="24.75">
      <c r="A366" s="23"/>
      <c r="B366" s="171" t="s">
        <v>320</v>
      </c>
      <c r="C366" s="165"/>
      <c r="D366" s="165"/>
      <c r="E366" s="166"/>
      <c r="F366" s="165"/>
      <c r="G366" s="165"/>
      <c r="H366" s="165"/>
      <c r="I366" s="165"/>
      <c r="J366" s="165"/>
      <c r="K366" s="165"/>
      <c r="L366" s="185"/>
      <c r="M366" s="165"/>
      <c r="N366" s="165"/>
      <c r="O366" s="166"/>
      <c r="P366" s="165"/>
      <c r="Q366" s="165"/>
      <c r="R366" s="166"/>
      <c r="S366" s="193"/>
      <c r="T366" s="165"/>
      <c r="U366" s="166"/>
      <c r="V366" s="185"/>
      <c r="W366" s="185"/>
      <c r="X366" s="185"/>
      <c r="Y366" s="185"/>
      <c r="Z366" s="245"/>
      <c r="AA366" s="185"/>
      <c r="AB366" s="185">
        <v>144</v>
      </c>
      <c r="AC366" s="185"/>
      <c r="AD366" s="185"/>
      <c r="AE366" s="246"/>
      <c r="AF366" s="185"/>
      <c r="AG366" s="247"/>
      <c r="AH366" s="185"/>
      <c r="AI366" s="185"/>
      <c r="AJ366" s="185"/>
      <c r="AK366" s="185"/>
      <c r="AL366" s="245"/>
      <c r="AM366" s="185"/>
      <c r="AN366" s="247"/>
      <c r="AO366" s="265"/>
      <c r="AP366" s="185"/>
      <c r="AQ366" s="185"/>
      <c r="AR366" s="185"/>
      <c r="AS366" s="244"/>
      <c r="AT366" s="244"/>
      <c r="AU366" s="244"/>
      <c r="AV366" s="249"/>
      <c r="AW366" s="249"/>
      <c r="AX366" s="249"/>
      <c r="AY366" s="249"/>
      <c r="AZ366" s="249"/>
      <c r="BA366" s="250"/>
      <c r="BB366" s="250"/>
      <c r="BC366" s="250"/>
      <c r="BD366" s="250"/>
      <c r="BE366" s="357"/>
      <c r="BF366" s="357"/>
      <c r="BG366" s="357"/>
      <c r="BH366" s="357"/>
      <c r="BI366" s="357"/>
      <c r="BJ366" s="357"/>
      <c r="BK366" s="357"/>
      <c r="BL366" s="20"/>
      <c r="BM366" s="12">
        <f t="shared" si="57"/>
        <v>0</v>
      </c>
      <c r="BN366" s="37">
        <f t="shared" si="47"/>
        <v>144</v>
      </c>
      <c r="BO366" s="38">
        <f t="shared" si="48"/>
        <v>0.2</v>
      </c>
      <c r="BP366" s="120">
        <f t="shared" si="49"/>
        <v>0</v>
      </c>
      <c r="BQ366" s="121">
        <f t="shared" si="50"/>
        <v>0</v>
      </c>
      <c r="BR366" s="108">
        <f t="shared" si="51"/>
        <v>0</v>
      </c>
      <c r="BS366" s="82">
        <f t="shared" si="52"/>
        <v>0</v>
      </c>
      <c r="BT366" s="136">
        <f t="shared" si="53"/>
        <v>0</v>
      </c>
      <c r="BU366" s="136">
        <f t="shared" si="54"/>
        <v>0</v>
      </c>
      <c r="BV366" s="109"/>
      <c r="BW366" s="5"/>
    </row>
    <row r="367" spans="1:75" s="4" customFormat="1" ht="15.75">
      <c r="A367" s="535"/>
      <c r="B367" s="171" t="s">
        <v>1</v>
      </c>
      <c r="C367" s="165"/>
      <c r="D367" s="165"/>
      <c r="E367" s="166"/>
      <c r="F367" s="165"/>
      <c r="G367" s="165"/>
      <c r="H367" s="165"/>
      <c r="I367" s="165"/>
      <c r="J367" s="165"/>
      <c r="K367" s="165"/>
      <c r="L367" s="185"/>
      <c r="M367" s="165"/>
      <c r="N367" s="165"/>
      <c r="O367" s="166"/>
      <c r="P367" s="165"/>
      <c r="Q367" s="165"/>
      <c r="R367" s="166"/>
      <c r="S367" s="193"/>
      <c r="T367" s="165"/>
      <c r="U367" s="166"/>
      <c r="V367" s="185"/>
      <c r="W367" s="185"/>
      <c r="X367" s="185"/>
      <c r="Y367" s="185"/>
      <c r="Z367" s="245"/>
      <c r="AA367" s="185"/>
      <c r="AB367" s="185"/>
      <c r="AC367" s="185"/>
      <c r="AD367" s="185"/>
      <c r="AE367" s="246"/>
      <c r="AF367" s="185"/>
      <c r="AG367" s="247"/>
      <c r="AH367" s="185"/>
      <c r="AI367" s="185"/>
      <c r="AJ367" s="185"/>
      <c r="AK367" s="185"/>
      <c r="AL367" s="245"/>
      <c r="AM367" s="185"/>
      <c r="AN367" s="247"/>
      <c r="AO367" s="265"/>
      <c r="AP367" s="185"/>
      <c r="AQ367" s="185"/>
      <c r="AR367" s="185"/>
      <c r="AS367" s="244"/>
      <c r="AT367" s="244"/>
      <c r="AU367" s="244"/>
      <c r="AV367" s="249"/>
      <c r="AW367" s="249"/>
      <c r="AX367" s="249"/>
      <c r="AY367" s="249"/>
      <c r="AZ367" s="249"/>
      <c r="BA367" s="250"/>
      <c r="BB367" s="250"/>
      <c r="BC367" s="250"/>
      <c r="BD367" s="250"/>
      <c r="BE367" s="357"/>
      <c r="BF367" s="357"/>
      <c r="BG367" s="357"/>
      <c r="BH367" s="357"/>
      <c r="BI367" s="357"/>
      <c r="BJ367" s="357"/>
      <c r="BK367" s="357"/>
      <c r="BL367" s="20"/>
      <c r="BM367" s="12">
        <f t="shared" si="57"/>
        <v>0</v>
      </c>
      <c r="BN367" s="37">
        <f t="shared" si="47"/>
        <v>0</v>
      </c>
      <c r="BO367" s="38">
        <f t="shared" si="48"/>
        <v>0</v>
      </c>
      <c r="BP367" s="120">
        <f t="shared" si="49"/>
        <v>0</v>
      </c>
      <c r="BQ367" s="121">
        <f t="shared" si="50"/>
        <v>0</v>
      </c>
      <c r="BR367" s="108">
        <f t="shared" si="51"/>
        <v>0</v>
      </c>
      <c r="BS367" s="82">
        <f t="shared" si="52"/>
        <v>0</v>
      </c>
      <c r="BT367" s="136">
        <f t="shared" si="53"/>
        <v>0</v>
      </c>
      <c r="BU367" s="136">
        <f t="shared" si="54"/>
        <v>0</v>
      </c>
      <c r="BV367" s="109"/>
      <c r="BW367" s="5"/>
    </row>
    <row r="368" spans="1:75" s="4" customFormat="1" ht="15.75">
      <c r="A368" s="535"/>
      <c r="B368" s="171" t="s">
        <v>0</v>
      </c>
      <c r="C368" s="165"/>
      <c r="D368" s="165"/>
      <c r="E368" s="166"/>
      <c r="F368" s="165"/>
      <c r="G368" s="165"/>
      <c r="H368" s="165"/>
      <c r="I368" s="165"/>
      <c r="J368" s="165"/>
      <c r="K368" s="165"/>
      <c r="L368" s="185"/>
      <c r="M368" s="165"/>
      <c r="N368" s="165"/>
      <c r="O368" s="166"/>
      <c r="P368" s="165"/>
      <c r="Q368" s="165"/>
      <c r="R368" s="166"/>
      <c r="S368" s="193"/>
      <c r="T368" s="165"/>
      <c r="U368" s="166"/>
      <c r="V368" s="185"/>
      <c r="W368" s="185"/>
      <c r="X368" s="185"/>
      <c r="Y368" s="185"/>
      <c r="Z368" s="245"/>
      <c r="AA368" s="185"/>
      <c r="AB368" s="185"/>
      <c r="AC368" s="185"/>
      <c r="AD368" s="185"/>
      <c r="AE368" s="246"/>
      <c r="AF368" s="185"/>
      <c r="AG368" s="247"/>
      <c r="AH368" s="185"/>
      <c r="AI368" s="185"/>
      <c r="AJ368" s="185"/>
      <c r="AK368" s="185"/>
      <c r="AL368" s="245"/>
      <c r="AM368" s="185"/>
      <c r="AN368" s="247"/>
      <c r="AO368" s="265"/>
      <c r="AP368" s="185"/>
      <c r="AQ368" s="185"/>
      <c r="AR368" s="185"/>
      <c r="AS368" s="244"/>
      <c r="AT368" s="244"/>
      <c r="AU368" s="244"/>
      <c r="AV368" s="249"/>
      <c r="AW368" s="249"/>
      <c r="AX368" s="249"/>
      <c r="AY368" s="249"/>
      <c r="AZ368" s="249"/>
      <c r="BA368" s="250"/>
      <c r="BB368" s="250"/>
      <c r="BC368" s="250"/>
      <c r="BD368" s="250"/>
      <c r="BE368" s="357"/>
      <c r="BF368" s="357"/>
      <c r="BG368" s="357"/>
      <c r="BH368" s="357"/>
      <c r="BI368" s="357"/>
      <c r="BJ368" s="357"/>
      <c r="BK368" s="357"/>
      <c r="BL368" s="20"/>
      <c r="BM368" s="12">
        <f t="shared" si="57"/>
        <v>0</v>
      </c>
      <c r="BN368" s="37">
        <f t="shared" si="47"/>
        <v>0</v>
      </c>
      <c r="BO368" s="38">
        <f t="shared" si="48"/>
        <v>0</v>
      </c>
      <c r="BP368" s="120">
        <f t="shared" si="49"/>
        <v>0</v>
      </c>
      <c r="BQ368" s="121">
        <f t="shared" si="50"/>
        <v>0</v>
      </c>
      <c r="BR368" s="108">
        <f t="shared" si="51"/>
        <v>0</v>
      </c>
      <c r="BS368" s="82">
        <f t="shared" si="52"/>
        <v>0</v>
      </c>
      <c r="BT368" s="136">
        <f t="shared" si="53"/>
        <v>0</v>
      </c>
      <c r="BU368" s="136">
        <f t="shared" si="54"/>
        <v>0</v>
      </c>
      <c r="BV368" s="109"/>
      <c r="BW368" s="5"/>
    </row>
    <row r="369" spans="1:75" s="4" customFormat="1" ht="15.75">
      <c r="A369" s="535" t="s">
        <v>120</v>
      </c>
      <c r="B369" s="171"/>
      <c r="C369" s="165"/>
      <c r="D369" s="165"/>
      <c r="E369" s="166"/>
      <c r="F369" s="165"/>
      <c r="G369" s="165"/>
      <c r="H369" s="165"/>
      <c r="I369" s="165"/>
      <c r="J369" s="165"/>
      <c r="K369" s="165"/>
      <c r="L369" s="185"/>
      <c r="M369" s="165"/>
      <c r="N369" s="165"/>
      <c r="O369" s="166"/>
      <c r="P369" s="165"/>
      <c r="Q369" s="165"/>
      <c r="R369" s="166"/>
      <c r="S369" s="193"/>
      <c r="T369" s="165"/>
      <c r="U369" s="166"/>
      <c r="V369" s="185"/>
      <c r="W369" s="185"/>
      <c r="X369" s="185"/>
      <c r="Y369" s="185"/>
      <c r="Z369" s="245"/>
      <c r="AA369" s="185"/>
      <c r="AB369" s="185"/>
      <c r="AC369" s="185"/>
      <c r="AD369" s="185"/>
      <c r="AE369" s="246"/>
      <c r="AF369" s="185"/>
      <c r="AG369" s="247"/>
      <c r="AH369" s="185"/>
      <c r="AI369" s="185"/>
      <c r="AJ369" s="185"/>
      <c r="AK369" s="185"/>
      <c r="AL369" s="245"/>
      <c r="AM369" s="185"/>
      <c r="AN369" s="247"/>
      <c r="AO369" s="265"/>
      <c r="AP369" s="185"/>
      <c r="AQ369" s="185"/>
      <c r="AR369" s="185"/>
      <c r="AS369" s="244"/>
      <c r="AT369" s="244"/>
      <c r="AU369" s="244"/>
      <c r="AV369" s="249"/>
      <c r="AW369" s="249"/>
      <c r="AX369" s="249"/>
      <c r="AY369" s="249"/>
      <c r="AZ369" s="249"/>
      <c r="BA369" s="250"/>
      <c r="BB369" s="250"/>
      <c r="BC369" s="250"/>
      <c r="BD369" s="250"/>
      <c r="BE369" s="357"/>
      <c r="BF369" s="357"/>
      <c r="BG369" s="357"/>
      <c r="BH369" s="357"/>
      <c r="BI369" s="357"/>
      <c r="BJ369" s="357"/>
      <c r="BK369" s="357"/>
      <c r="BL369" s="20">
        <f>BN369+BP369+BR369</f>
        <v>510</v>
      </c>
      <c r="BM369" s="12">
        <f>BL369/720</f>
        <v>0.7083333333333334</v>
      </c>
      <c r="BN369" s="37">
        <f>BN370+BN373+BN374+BN375+BN376+BN377</f>
        <v>444</v>
      </c>
      <c r="BO369" s="38">
        <f t="shared" si="48"/>
        <v>0.6166666666666667</v>
      </c>
      <c r="BP369" s="120">
        <f>BP375+BP376+BP377</f>
        <v>66</v>
      </c>
      <c r="BQ369" s="121">
        <f t="shared" si="50"/>
        <v>0.09166666666666666</v>
      </c>
      <c r="BR369" s="108"/>
      <c r="BS369" s="82">
        <f t="shared" si="52"/>
        <v>0</v>
      </c>
      <c r="BT369" s="136"/>
      <c r="BU369" s="136">
        <f t="shared" si="54"/>
        <v>0</v>
      </c>
      <c r="BV369" s="109"/>
      <c r="BW369" s="5"/>
    </row>
    <row r="370" spans="1:75" s="4" customFormat="1" ht="37.5" customHeight="1">
      <c r="A370" s="536"/>
      <c r="B370" s="172" t="s">
        <v>365</v>
      </c>
      <c r="C370" s="165"/>
      <c r="D370" s="165"/>
      <c r="E370" s="166"/>
      <c r="F370" s="165"/>
      <c r="G370" s="165"/>
      <c r="H370" s="165"/>
      <c r="I370" s="165"/>
      <c r="J370" s="165"/>
      <c r="K370" s="165"/>
      <c r="L370" s="185">
        <v>32</v>
      </c>
      <c r="M370" s="165"/>
      <c r="N370" s="165"/>
      <c r="O370" s="166"/>
      <c r="P370" s="165"/>
      <c r="Q370" s="165"/>
      <c r="R370" s="166"/>
      <c r="S370" s="193"/>
      <c r="T370" s="165"/>
      <c r="U370" s="166"/>
      <c r="V370" s="185"/>
      <c r="W370" s="185"/>
      <c r="X370" s="185"/>
      <c r="Y370" s="185"/>
      <c r="Z370" s="245"/>
      <c r="AA370" s="185">
        <v>32</v>
      </c>
      <c r="AB370" s="185"/>
      <c r="AC370" s="185"/>
      <c r="AD370" s="185"/>
      <c r="AE370" s="246"/>
      <c r="AF370" s="185"/>
      <c r="AG370" s="247"/>
      <c r="AH370" s="185"/>
      <c r="AI370" s="185"/>
      <c r="AJ370" s="185"/>
      <c r="AK370" s="185"/>
      <c r="AL370" s="245"/>
      <c r="AM370" s="185"/>
      <c r="AN370" s="247"/>
      <c r="AO370" s="265"/>
      <c r="AP370" s="185"/>
      <c r="AQ370" s="185"/>
      <c r="AR370" s="185"/>
      <c r="AS370" s="244"/>
      <c r="AT370" s="244"/>
      <c r="AU370" s="244"/>
      <c r="AV370" s="249"/>
      <c r="AW370" s="249"/>
      <c r="AX370" s="249"/>
      <c r="AY370" s="249"/>
      <c r="AZ370" s="249"/>
      <c r="BA370" s="250"/>
      <c r="BB370" s="250"/>
      <c r="BC370" s="250"/>
      <c r="BD370" s="250"/>
      <c r="BE370" s="357"/>
      <c r="BF370" s="357"/>
      <c r="BG370" s="357"/>
      <c r="BH370" s="357"/>
      <c r="BI370" s="357"/>
      <c r="BJ370" s="357"/>
      <c r="BK370" s="357"/>
      <c r="BL370" s="20"/>
      <c r="BM370" s="12">
        <f t="shared" si="57"/>
        <v>0</v>
      </c>
      <c r="BN370" s="37">
        <f t="shared" si="47"/>
        <v>64</v>
      </c>
      <c r="BO370" s="38">
        <f t="shared" si="48"/>
        <v>0.08888888888888889</v>
      </c>
      <c r="BP370" s="120">
        <f t="shared" si="49"/>
        <v>0</v>
      </c>
      <c r="BQ370" s="121">
        <f t="shared" si="50"/>
        <v>0</v>
      </c>
      <c r="BR370" s="108">
        <f t="shared" si="51"/>
        <v>0</v>
      </c>
      <c r="BS370" s="82">
        <f t="shared" si="52"/>
        <v>0</v>
      </c>
      <c r="BT370" s="136">
        <f t="shared" si="53"/>
        <v>0</v>
      </c>
      <c r="BU370" s="136">
        <f t="shared" si="54"/>
        <v>0</v>
      </c>
      <c r="BV370" s="109"/>
      <c r="BW370" s="5"/>
    </row>
    <row r="371" s="4" customFormat="1" ht="49.5" customHeight="1">
      <c r="BW371" s="5"/>
    </row>
    <row r="372" s="4" customFormat="1" ht="12.75">
      <c r="BW372" s="5"/>
    </row>
    <row r="373" spans="1:75" s="4" customFormat="1" ht="45" customHeight="1">
      <c r="A373" s="23"/>
      <c r="B373" s="172" t="s">
        <v>211</v>
      </c>
      <c r="C373" s="165"/>
      <c r="D373" s="165"/>
      <c r="E373" s="166"/>
      <c r="F373" s="165"/>
      <c r="G373" s="165"/>
      <c r="H373" s="165"/>
      <c r="I373" s="165"/>
      <c r="J373" s="165"/>
      <c r="K373" s="165"/>
      <c r="L373" s="185"/>
      <c r="M373" s="165"/>
      <c r="N373" s="165"/>
      <c r="O373" s="166"/>
      <c r="P373" s="165"/>
      <c r="Q373" s="165"/>
      <c r="R373" s="166"/>
      <c r="S373" s="193"/>
      <c r="T373" s="165"/>
      <c r="U373" s="166"/>
      <c r="V373" s="185"/>
      <c r="W373" s="185"/>
      <c r="X373" s="185"/>
      <c r="Y373" s="185"/>
      <c r="Z373" s="245"/>
      <c r="AA373" s="185"/>
      <c r="AB373" s="185"/>
      <c r="AC373" s="185"/>
      <c r="AD373" s="185"/>
      <c r="AE373" s="246"/>
      <c r="AF373" s="185"/>
      <c r="AG373" s="247"/>
      <c r="AH373" s="185"/>
      <c r="AI373" s="185"/>
      <c r="AJ373" s="185"/>
      <c r="AK373" s="185"/>
      <c r="AL373" s="245"/>
      <c r="AM373" s="185">
        <v>50</v>
      </c>
      <c r="AN373" s="247"/>
      <c r="AO373" s="265"/>
      <c r="AP373" s="185"/>
      <c r="AQ373" s="185"/>
      <c r="AR373" s="185"/>
      <c r="AS373" s="244"/>
      <c r="AT373" s="244"/>
      <c r="AU373" s="244"/>
      <c r="AV373" s="249"/>
      <c r="AW373" s="249"/>
      <c r="AX373" s="249"/>
      <c r="AY373" s="249"/>
      <c r="AZ373" s="249"/>
      <c r="BA373" s="250"/>
      <c r="BB373" s="250"/>
      <c r="BC373" s="250"/>
      <c r="BD373" s="250"/>
      <c r="BE373" s="357"/>
      <c r="BF373" s="357"/>
      <c r="BG373" s="357"/>
      <c r="BH373" s="357"/>
      <c r="BI373" s="357"/>
      <c r="BJ373" s="357"/>
      <c r="BK373" s="357"/>
      <c r="BL373" s="20"/>
      <c r="BM373" s="12">
        <f t="shared" si="57"/>
        <v>0</v>
      </c>
      <c r="BN373" s="37">
        <f t="shared" si="47"/>
        <v>50</v>
      </c>
      <c r="BO373" s="38">
        <f t="shared" si="48"/>
        <v>0.06944444444444445</v>
      </c>
      <c r="BP373" s="120">
        <f t="shared" si="49"/>
        <v>0</v>
      </c>
      <c r="BQ373" s="121">
        <f t="shared" si="50"/>
        <v>0</v>
      </c>
      <c r="BR373" s="108">
        <f t="shared" si="51"/>
        <v>0</v>
      </c>
      <c r="BS373" s="82">
        <f t="shared" si="52"/>
        <v>0</v>
      </c>
      <c r="BT373" s="136">
        <f t="shared" si="53"/>
        <v>0</v>
      </c>
      <c r="BU373" s="136">
        <f t="shared" si="54"/>
        <v>0</v>
      </c>
      <c r="BV373" s="109"/>
      <c r="BW373" s="5"/>
    </row>
    <row r="374" spans="1:75" s="4" customFormat="1" ht="24.75">
      <c r="A374" s="23"/>
      <c r="B374" s="172" t="s">
        <v>214</v>
      </c>
      <c r="C374" s="165"/>
      <c r="D374" s="165"/>
      <c r="E374" s="166"/>
      <c r="F374" s="165"/>
      <c r="G374" s="165"/>
      <c r="H374" s="165"/>
      <c r="I374" s="165"/>
      <c r="J374" s="165"/>
      <c r="K374" s="165"/>
      <c r="L374" s="185"/>
      <c r="M374" s="165"/>
      <c r="N374" s="165"/>
      <c r="O374" s="166"/>
      <c r="P374" s="165"/>
      <c r="Q374" s="165"/>
      <c r="R374" s="166"/>
      <c r="S374" s="193"/>
      <c r="T374" s="165"/>
      <c r="U374" s="166"/>
      <c r="V374" s="185"/>
      <c r="W374" s="185"/>
      <c r="X374" s="185"/>
      <c r="Y374" s="185"/>
      <c r="Z374" s="245"/>
      <c r="AA374" s="185"/>
      <c r="AB374" s="185"/>
      <c r="AC374" s="185"/>
      <c r="AD374" s="185"/>
      <c r="AE374" s="246"/>
      <c r="AF374" s="185"/>
      <c r="AG374" s="247"/>
      <c r="AH374" s="185"/>
      <c r="AI374" s="185"/>
      <c r="AJ374" s="185"/>
      <c r="AK374" s="185"/>
      <c r="AL374" s="245"/>
      <c r="AM374" s="185">
        <v>60</v>
      </c>
      <c r="AN374" s="247"/>
      <c r="AO374" s="265"/>
      <c r="AP374" s="185"/>
      <c r="AQ374" s="185"/>
      <c r="AR374" s="185"/>
      <c r="AS374" s="244"/>
      <c r="AT374" s="244"/>
      <c r="AU374" s="244"/>
      <c r="AV374" s="249"/>
      <c r="AW374" s="249"/>
      <c r="AX374" s="249"/>
      <c r="AY374" s="249"/>
      <c r="AZ374" s="249"/>
      <c r="BA374" s="250"/>
      <c r="BB374" s="250"/>
      <c r="BC374" s="250"/>
      <c r="BD374" s="250"/>
      <c r="BE374" s="357"/>
      <c r="BF374" s="357"/>
      <c r="BG374" s="357"/>
      <c r="BH374" s="357"/>
      <c r="BI374" s="357"/>
      <c r="BJ374" s="357"/>
      <c r="BK374" s="357"/>
      <c r="BL374" s="20"/>
      <c r="BM374" s="12">
        <f t="shared" si="57"/>
        <v>0</v>
      </c>
      <c r="BN374" s="37">
        <f t="shared" si="47"/>
        <v>60</v>
      </c>
      <c r="BO374" s="38">
        <f t="shared" si="48"/>
        <v>0.08333333333333333</v>
      </c>
      <c r="BP374" s="120">
        <f t="shared" si="49"/>
        <v>0</v>
      </c>
      <c r="BQ374" s="121">
        <f t="shared" si="50"/>
        <v>0</v>
      </c>
      <c r="BR374" s="108">
        <f t="shared" si="51"/>
        <v>0</v>
      </c>
      <c r="BS374" s="82">
        <f t="shared" si="52"/>
        <v>0</v>
      </c>
      <c r="BT374" s="136">
        <f t="shared" si="53"/>
        <v>0</v>
      </c>
      <c r="BU374" s="136">
        <f t="shared" si="54"/>
        <v>0</v>
      </c>
      <c r="BV374" s="109"/>
      <c r="BW374" s="5"/>
    </row>
    <row r="375" spans="1:75" s="4" customFormat="1" ht="24.75">
      <c r="A375" s="23"/>
      <c r="B375" s="172" t="s">
        <v>176</v>
      </c>
      <c r="C375" s="165"/>
      <c r="D375" s="165"/>
      <c r="E375" s="166"/>
      <c r="F375" s="165"/>
      <c r="G375" s="165"/>
      <c r="H375" s="165"/>
      <c r="I375" s="165"/>
      <c r="J375" s="165"/>
      <c r="K375" s="165"/>
      <c r="L375" s="185"/>
      <c r="M375" s="165"/>
      <c r="N375" s="165"/>
      <c r="O375" s="166"/>
      <c r="P375" s="165"/>
      <c r="Q375" s="165"/>
      <c r="R375" s="166"/>
      <c r="S375" s="193"/>
      <c r="T375" s="165"/>
      <c r="U375" s="166"/>
      <c r="V375" s="185"/>
      <c r="W375" s="185"/>
      <c r="X375" s="185"/>
      <c r="Y375" s="185"/>
      <c r="Z375" s="245"/>
      <c r="AA375" s="185"/>
      <c r="AB375" s="185"/>
      <c r="AC375" s="185"/>
      <c r="AD375" s="185"/>
      <c r="AE375" s="246"/>
      <c r="AF375" s="185"/>
      <c r="AG375" s="247"/>
      <c r="AH375" s="185"/>
      <c r="AI375" s="185"/>
      <c r="AJ375" s="185">
        <v>56</v>
      </c>
      <c r="AK375" s="185"/>
      <c r="AL375" s="245">
        <v>54</v>
      </c>
      <c r="AM375" s="185"/>
      <c r="AN375" s="247"/>
      <c r="AO375" s="265"/>
      <c r="AP375" s="185"/>
      <c r="AQ375" s="185">
        <v>76</v>
      </c>
      <c r="AR375" s="185">
        <v>54</v>
      </c>
      <c r="AS375" s="244"/>
      <c r="AT375" s="244"/>
      <c r="AU375" s="244"/>
      <c r="AV375" s="249"/>
      <c r="AW375" s="249"/>
      <c r="AX375" s="249"/>
      <c r="AY375" s="249"/>
      <c r="AZ375" s="249"/>
      <c r="BA375" s="250"/>
      <c r="BB375" s="250"/>
      <c r="BC375" s="250"/>
      <c r="BD375" s="250"/>
      <c r="BE375" s="357"/>
      <c r="BF375" s="357"/>
      <c r="BG375" s="357"/>
      <c r="BH375" s="357">
        <v>14</v>
      </c>
      <c r="BI375" s="357">
        <v>14</v>
      </c>
      <c r="BJ375" s="357">
        <v>14</v>
      </c>
      <c r="BK375" s="357">
        <v>14</v>
      </c>
      <c r="BL375" s="20"/>
      <c r="BM375" s="12">
        <f t="shared" si="57"/>
        <v>0</v>
      </c>
      <c r="BN375" s="37">
        <f t="shared" si="47"/>
        <v>254</v>
      </c>
      <c r="BO375" s="38">
        <f t="shared" si="48"/>
        <v>0.3527777777777778</v>
      </c>
      <c r="BP375" s="120">
        <f t="shared" si="49"/>
        <v>42</v>
      </c>
      <c r="BQ375" s="121">
        <f t="shared" si="50"/>
        <v>0.058333333333333334</v>
      </c>
      <c r="BR375" s="108">
        <f t="shared" si="51"/>
        <v>0</v>
      </c>
      <c r="BS375" s="82">
        <f t="shared" si="52"/>
        <v>0</v>
      </c>
      <c r="BT375" s="136">
        <f t="shared" si="53"/>
        <v>0</v>
      </c>
      <c r="BU375" s="136">
        <f t="shared" si="54"/>
        <v>0</v>
      </c>
      <c r="BV375" s="109"/>
      <c r="BW375" s="5"/>
    </row>
    <row r="376" spans="1:75" s="4" customFormat="1" ht="15" customHeight="1">
      <c r="A376" s="23"/>
      <c r="B376" s="171" t="s">
        <v>1</v>
      </c>
      <c r="C376" s="271"/>
      <c r="D376" s="271"/>
      <c r="E376" s="272"/>
      <c r="F376" s="271"/>
      <c r="G376" s="271"/>
      <c r="H376" s="271"/>
      <c r="I376" s="271"/>
      <c r="J376" s="271"/>
      <c r="K376" s="271"/>
      <c r="L376" s="185"/>
      <c r="M376" s="271"/>
      <c r="N376" s="271"/>
      <c r="O376" s="272"/>
      <c r="P376" s="271"/>
      <c r="Q376" s="271"/>
      <c r="R376" s="272"/>
      <c r="S376" s="273"/>
      <c r="T376" s="271"/>
      <c r="U376" s="272"/>
      <c r="V376" s="185"/>
      <c r="W376" s="185"/>
      <c r="X376" s="185"/>
      <c r="Y376" s="185"/>
      <c r="Z376" s="245"/>
      <c r="AA376" s="185"/>
      <c r="AB376" s="185"/>
      <c r="AC376" s="185"/>
      <c r="AD376" s="185"/>
      <c r="AE376" s="246"/>
      <c r="AF376" s="185"/>
      <c r="AG376" s="247"/>
      <c r="AH376" s="185"/>
      <c r="AI376" s="185"/>
      <c r="AJ376" s="185">
        <v>1</v>
      </c>
      <c r="AK376" s="185"/>
      <c r="AL376" s="245"/>
      <c r="AM376" s="185"/>
      <c r="AN376" s="247"/>
      <c r="AO376" s="265"/>
      <c r="AP376" s="185"/>
      <c r="AQ376" s="185">
        <v>1</v>
      </c>
      <c r="AR376" s="185"/>
      <c r="AS376" s="244"/>
      <c r="AT376" s="244"/>
      <c r="AU376" s="244"/>
      <c r="AV376" s="249"/>
      <c r="AW376" s="249"/>
      <c r="AX376" s="249"/>
      <c r="AY376" s="249"/>
      <c r="AZ376" s="249"/>
      <c r="BA376" s="250"/>
      <c r="BB376" s="250"/>
      <c r="BC376" s="250"/>
      <c r="BD376" s="250"/>
      <c r="BE376" s="357"/>
      <c r="BF376" s="357"/>
      <c r="BG376" s="357"/>
      <c r="BH376" s="357">
        <v>2</v>
      </c>
      <c r="BI376" s="357">
        <v>2</v>
      </c>
      <c r="BJ376" s="357">
        <v>2</v>
      </c>
      <c r="BK376" s="357">
        <v>2</v>
      </c>
      <c r="BL376" s="20"/>
      <c r="BM376" s="12">
        <f t="shared" si="57"/>
        <v>0</v>
      </c>
      <c r="BN376" s="37">
        <f t="shared" si="47"/>
        <v>4</v>
      </c>
      <c r="BO376" s="38">
        <f t="shared" si="48"/>
        <v>0.005555555555555556</v>
      </c>
      <c r="BP376" s="120">
        <f t="shared" si="49"/>
        <v>6</v>
      </c>
      <c r="BQ376" s="121">
        <f t="shared" si="50"/>
        <v>0.008333333333333333</v>
      </c>
      <c r="BR376" s="108">
        <f t="shared" si="51"/>
        <v>0</v>
      </c>
      <c r="BS376" s="82">
        <f t="shared" si="52"/>
        <v>0</v>
      </c>
      <c r="BT376" s="136">
        <f t="shared" si="53"/>
        <v>0</v>
      </c>
      <c r="BU376" s="136">
        <f t="shared" si="54"/>
        <v>0</v>
      </c>
      <c r="BV376" s="109"/>
      <c r="BW376" s="5"/>
    </row>
    <row r="377" spans="1:75" s="4" customFormat="1" ht="15" customHeight="1">
      <c r="A377" s="23"/>
      <c r="B377" s="171" t="s">
        <v>0</v>
      </c>
      <c r="C377" s="271"/>
      <c r="D377" s="271"/>
      <c r="E377" s="272"/>
      <c r="F377" s="271"/>
      <c r="G377" s="271"/>
      <c r="H377" s="271"/>
      <c r="I377" s="271"/>
      <c r="J377" s="271"/>
      <c r="K377" s="271"/>
      <c r="L377" s="185"/>
      <c r="M377" s="271"/>
      <c r="N377" s="271"/>
      <c r="O377" s="272"/>
      <c r="P377" s="271"/>
      <c r="Q377" s="271"/>
      <c r="R377" s="272"/>
      <c r="S377" s="273"/>
      <c r="T377" s="271"/>
      <c r="U377" s="272"/>
      <c r="V377" s="185"/>
      <c r="W377" s="185"/>
      <c r="X377" s="185"/>
      <c r="Y377" s="185"/>
      <c r="Z377" s="245"/>
      <c r="AA377" s="185"/>
      <c r="AB377" s="185"/>
      <c r="AC377" s="185"/>
      <c r="AD377" s="185"/>
      <c r="AE377" s="246"/>
      <c r="AF377" s="185"/>
      <c r="AG377" s="247"/>
      <c r="AH377" s="185"/>
      <c r="AI377" s="185"/>
      <c r="AJ377" s="185">
        <v>3</v>
      </c>
      <c r="AK377" s="185"/>
      <c r="AL377" s="245"/>
      <c r="AM377" s="185"/>
      <c r="AN377" s="247"/>
      <c r="AO377" s="265"/>
      <c r="AP377" s="185"/>
      <c r="AQ377" s="185">
        <v>3</v>
      </c>
      <c r="AR377" s="185"/>
      <c r="AS377" s="244"/>
      <c r="AT377" s="244"/>
      <c r="AU377" s="244"/>
      <c r="AV377" s="249"/>
      <c r="AW377" s="249"/>
      <c r="AX377" s="249"/>
      <c r="AY377" s="249"/>
      <c r="AZ377" s="249"/>
      <c r="BA377" s="250"/>
      <c r="BB377" s="250"/>
      <c r="BC377" s="250"/>
      <c r="BD377" s="250"/>
      <c r="BE377" s="357"/>
      <c r="BF377" s="357"/>
      <c r="BG377" s="357"/>
      <c r="BH377" s="357">
        <v>6</v>
      </c>
      <c r="BI377" s="357">
        <v>6</v>
      </c>
      <c r="BJ377" s="357">
        <v>6</v>
      </c>
      <c r="BK377" s="357">
        <v>6</v>
      </c>
      <c r="BL377" s="20"/>
      <c r="BM377" s="12">
        <f t="shared" si="57"/>
        <v>0</v>
      </c>
      <c r="BN377" s="37">
        <f t="shared" si="47"/>
        <v>12</v>
      </c>
      <c r="BO377" s="38">
        <f t="shared" si="48"/>
        <v>0.016666666666666666</v>
      </c>
      <c r="BP377" s="120">
        <f t="shared" si="49"/>
        <v>18</v>
      </c>
      <c r="BQ377" s="121">
        <f t="shared" si="50"/>
        <v>0.025</v>
      </c>
      <c r="BR377" s="108">
        <f t="shared" si="51"/>
        <v>0</v>
      </c>
      <c r="BS377" s="82">
        <f t="shared" si="52"/>
        <v>0</v>
      </c>
      <c r="BT377" s="136">
        <f t="shared" si="53"/>
        <v>0</v>
      </c>
      <c r="BU377" s="136">
        <f t="shared" si="54"/>
        <v>0</v>
      </c>
      <c r="BV377" s="109"/>
      <c r="BW377" s="5"/>
    </row>
    <row r="378" spans="1:75" s="4" customFormat="1" ht="15" customHeight="1">
      <c r="A378" s="23" t="s">
        <v>121</v>
      </c>
      <c r="B378" s="212"/>
      <c r="C378" s="271"/>
      <c r="D378" s="271"/>
      <c r="E378" s="272"/>
      <c r="F378" s="271"/>
      <c r="G378" s="271"/>
      <c r="H378" s="271"/>
      <c r="I378" s="271"/>
      <c r="J378" s="271"/>
      <c r="K378" s="271"/>
      <c r="L378" s="185"/>
      <c r="M378" s="271"/>
      <c r="N378" s="271"/>
      <c r="O378" s="272"/>
      <c r="P378" s="271"/>
      <c r="Q378" s="271"/>
      <c r="R378" s="272"/>
      <c r="S378" s="273"/>
      <c r="T378" s="271"/>
      <c r="U378" s="272"/>
      <c r="V378" s="185"/>
      <c r="W378" s="185"/>
      <c r="X378" s="185"/>
      <c r="Y378" s="185"/>
      <c r="Z378" s="245"/>
      <c r="AA378" s="185"/>
      <c r="AB378" s="185"/>
      <c r="AC378" s="185"/>
      <c r="AD378" s="185"/>
      <c r="AE378" s="246"/>
      <c r="AF378" s="185"/>
      <c r="AG378" s="247"/>
      <c r="AH378" s="185"/>
      <c r="AI378" s="185"/>
      <c r="AJ378" s="185"/>
      <c r="AK378" s="185"/>
      <c r="AL378" s="245"/>
      <c r="AM378" s="185"/>
      <c r="AN378" s="247"/>
      <c r="AO378" s="265"/>
      <c r="AP378" s="185"/>
      <c r="AQ378" s="185"/>
      <c r="AR378" s="185"/>
      <c r="AS378" s="244"/>
      <c r="AT378" s="244"/>
      <c r="AU378" s="244"/>
      <c r="AV378" s="249"/>
      <c r="AW378" s="249"/>
      <c r="AX378" s="249"/>
      <c r="AY378" s="249"/>
      <c r="AZ378" s="249"/>
      <c r="BA378" s="250"/>
      <c r="BB378" s="250"/>
      <c r="BC378" s="250"/>
      <c r="BD378" s="250"/>
      <c r="BE378" s="357"/>
      <c r="BF378" s="357"/>
      <c r="BG378" s="357"/>
      <c r="BH378" s="357"/>
      <c r="BI378" s="357"/>
      <c r="BJ378" s="357"/>
      <c r="BK378" s="357"/>
      <c r="BL378" s="20">
        <f>BN378+BP378</f>
        <v>1024</v>
      </c>
      <c r="BM378" s="12">
        <f>BL378/720</f>
        <v>1.4222222222222223</v>
      </c>
      <c r="BN378" s="37">
        <f>SUM(BN379:BN385)</f>
        <v>876</v>
      </c>
      <c r="BO378" s="38">
        <f t="shared" si="48"/>
        <v>1.2166666666666666</v>
      </c>
      <c r="BP378" s="120">
        <f>SUM(BP379:BP385)</f>
        <v>148</v>
      </c>
      <c r="BQ378" s="121">
        <f t="shared" si="50"/>
        <v>0.20555555555555555</v>
      </c>
      <c r="BR378" s="108">
        <f t="shared" si="51"/>
        <v>0</v>
      </c>
      <c r="BS378" s="82">
        <f t="shared" si="52"/>
        <v>0</v>
      </c>
      <c r="BT378" s="136">
        <f t="shared" si="53"/>
        <v>0</v>
      </c>
      <c r="BU378" s="136">
        <f t="shared" si="54"/>
        <v>0</v>
      </c>
      <c r="BV378" s="109"/>
      <c r="BW378" s="5"/>
    </row>
    <row r="379" spans="1:75" s="4" customFormat="1" ht="36.75" customHeight="1">
      <c r="A379" s="360"/>
      <c r="B379" s="214" t="s">
        <v>178</v>
      </c>
      <c r="C379" s="271"/>
      <c r="D379" s="271"/>
      <c r="E379" s="272"/>
      <c r="F379" s="271"/>
      <c r="G379" s="271"/>
      <c r="H379" s="271"/>
      <c r="I379" s="271"/>
      <c r="J379" s="271"/>
      <c r="K379" s="271"/>
      <c r="L379" s="185"/>
      <c r="M379" s="271"/>
      <c r="N379" s="271"/>
      <c r="O379" s="272"/>
      <c r="P379" s="271"/>
      <c r="Q379" s="271"/>
      <c r="R379" s="272"/>
      <c r="S379" s="273"/>
      <c r="T379" s="271"/>
      <c r="U379" s="272"/>
      <c r="V379" s="185"/>
      <c r="W379" s="185"/>
      <c r="X379" s="185"/>
      <c r="Y379" s="185"/>
      <c r="Z379" s="245"/>
      <c r="AA379" s="185"/>
      <c r="AB379" s="185"/>
      <c r="AC379" s="185"/>
      <c r="AD379" s="185"/>
      <c r="AE379" s="246"/>
      <c r="AF379" s="185"/>
      <c r="AG379" s="247"/>
      <c r="AH379" s="185"/>
      <c r="AI379" s="185"/>
      <c r="AJ379" s="185"/>
      <c r="AK379" s="185"/>
      <c r="AL379" s="245">
        <v>78</v>
      </c>
      <c r="AM379" s="185"/>
      <c r="AN379" s="247"/>
      <c r="AO379" s="265"/>
      <c r="AP379" s="185"/>
      <c r="AQ379" s="185">
        <v>132</v>
      </c>
      <c r="AR379" s="185">
        <v>78</v>
      </c>
      <c r="AS379" s="244"/>
      <c r="AT379" s="244"/>
      <c r="AU379" s="244"/>
      <c r="AV379" s="249"/>
      <c r="AW379" s="249"/>
      <c r="AX379" s="249"/>
      <c r="AY379" s="249"/>
      <c r="AZ379" s="249"/>
      <c r="BA379" s="250"/>
      <c r="BB379" s="250"/>
      <c r="BC379" s="250"/>
      <c r="BD379" s="250"/>
      <c r="BE379" s="357"/>
      <c r="BF379" s="357"/>
      <c r="BG379" s="357"/>
      <c r="BH379" s="357">
        <v>26</v>
      </c>
      <c r="BI379" s="357">
        <v>26</v>
      </c>
      <c r="BJ379" s="357">
        <v>18</v>
      </c>
      <c r="BK379" s="357">
        <v>18</v>
      </c>
      <c r="BL379" s="20"/>
      <c r="BM379" s="12">
        <f t="shared" si="57"/>
        <v>0</v>
      </c>
      <c r="BN379" s="37">
        <f t="shared" si="47"/>
        <v>314</v>
      </c>
      <c r="BO379" s="38">
        <f t="shared" si="48"/>
        <v>0.4361111111111111</v>
      </c>
      <c r="BP379" s="120">
        <f t="shared" si="49"/>
        <v>62</v>
      </c>
      <c r="BQ379" s="121">
        <f t="shared" si="50"/>
        <v>0.08611111111111111</v>
      </c>
      <c r="BR379" s="108">
        <f t="shared" si="51"/>
        <v>0</v>
      </c>
      <c r="BS379" s="82">
        <f t="shared" si="52"/>
        <v>0</v>
      </c>
      <c r="BT379" s="136">
        <f t="shared" si="53"/>
        <v>0</v>
      </c>
      <c r="BU379" s="136">
        <f t="shared" si="54"/>
        <v>0</v>
      </c>
      <c r="BV379" s="109"/>
      <c r="BW379" s="5"/>
    </row>
    <row r="380" spans="1:75" s="4" customFormat="1" ht="15" customHeight="1">
      <c r="A380" s="23"/>
      <c r="B380" s="212" t="s">
        <v>1</v>
      </c>
      <c r="C380" s="271"/>
      <c r="D380" s="271"/>
      <c r="E380" s="272"/>
      <c r="F380" s="271"/>
      <c r="G380" s="271"/>
      <c r="H380" s="271"/>
      <c r="I380" s="271"/>
      <c r="J380" s="271"/>
      <c r="K380" s="271"/>
      <c r="L380" s="185"/>
      <c r="M380" s="271"/>
      <c r="N380" s="271"/>
      <c r="O380" s="272"/>
      <c r="P380" s="271"/>
      <c r="Q380" s="271"/>
      <c r="R380" s="272"/>
      <c r="S380" s="273"/>
      <c r="T380" s="271"/>
      <c r="U380" s="272"/>
      <c r="V380" s="185"/>
      <c r="W380" s="185"/>
      <c r="X380" s="185"/>
      <c r="Y380" s="185"/>
      <c r="Z380" s="245"/>
      <c r="AA380" s="185"/>
      <c r="AB380" s="185"/>
      <c r="AC380" s="185"/>
      <c r="AD380" s="185"/>
      <c r="AE380" s="246"/>
      <c r="AF380" s="185"/>
      <c r="AG380" s="247"/>
      <c r="AH380" s="185"/>
      <c r="AI380" s="185"/>
      <c r="AJ380" s="185"/>
      <c r="AK380" s="185"/>
      <c r="AL380" s="245"/>
      <c r="AM380" s="185"/>
      <c r="AN380" s="247"/>
      <c r="AO380" s="265"/>
      <c r="AP380" s="185"/>
      <c r="AQ380" s="185">
        <v>1</v>
      </c>
      <c r="AR380" s="185"/>
      <c r="AS380" s="244"/>
      <c r="AT380" s="244"/>
      <c r="AU380" s="244"/>
      <c r="AV380" s="249"/>
      <c r="AW380" s="249"/>
      <c r="AX380" s="249"/>
      <c r="AY380" s="249"/>
      <c r="AZ380" s="249"/>
      <c r="BA380" s="250"/>
      <c r="BB380" s="250"/>
      <c r="BC380" s="250"/>
      <c r="BD380" s="250"/>
      <c r="BE380" s="357"/>
      <c r="BF380" s="357"/>
      <c r="BG380" s="357"/>
      <c r="BH380" s="357">
        <v>2</v>
      </c>
      <c r="BI380" s="357">
        <v>2</v>
      </c>
      <c r="BJ380" s="357">
        <v>2</v>
      </c>
      <c r="BK380" s="357">
        <v>2</v>
      </c>
      <c r="BL380" s="20"/>
      <c r="BM380" s="12">
        <f t="shared" si="57"/>
        <v>0</v>
      </c>
      <c r="BN380" s="37">
        <f t="shared" si="47"/>
        <v>3</v>
      </c>
      <c r="BO380" s="38">
        <f t="shared" si="48"/>
        <v>0.004166666666666667</v>
      </c>
      <c r="BP380" s="120">
        <f t="shared" si="49"/>
        <v>6</v>
      </c>
      <c r="BQ380" s="121">
        <f t="shared" si="50"/>
        <v>0.008333333333333333</v>
      </c>
      <c r="BR380" s="108">
        <f t="shared" si="51"/>
        <v>0</v>
      </c>
      <c r="BS380" s="82">
        <f t="shared" si="52"/>
        <v>0</v>
      </c>
      <c r="BT380" s="136">
        <f t="shared" si="53"/>
        <v>0</v>
      </c>
      <c r="BU380" s="136">
        <f t="shared" si="54"/>
        <v>0</v>
      </c>
      <c r="BV380" s="109"/>
      <c r="BW380" s="5"/>
    </row>
    <row r="381" spans="1:75" s="4" customFormat="1" ht="15" customHeight="1">
      <c r="A381" s="23"/>
      <c r="B381" s="212" t="s">
        <v>0</v>
      </c>
      <c r="C381" s="271"/>
      <c r="D381" s="271"/>
      <c r="E381" s="272"/>
      <c r="F381" s="271"/>
      <c r="G381" s="271"/>
      <c r="H381" s="271"/>
      <c r="I381" s="271"/>
      <c r="J381" s="271"/>
      <c r="K381" s="271"/>
      <c r="L381" s="185"/>
      <c r="M381" s="271"/>
      <c r="N381" s="271"/>
      <c r="O381" s="272"/>
      <c r="P381" s="271"/>
      <c r="Q381" s="271"/>
      <c r="R381" s="272"/>
      <c r="S381" s="273"/>
      <c r="T381" s="271"/>
      <c r="U381" s="272"/>
      <c r="V381" s="185"/>
      <c r="W381" s="185"/>
      <c r="X381" s="185"/>
      <c r="Y381" s="185"/>
      <c r="Z381" s="245"/>
      <c r="AA381" s="185"/>
      <c r="AB381" s="185"/>
      <c r="AC381" s="185"/>
      <c r="AD381" s="185"/>
      <c r="AE381" s="246"/>
      <c r="AF381" s="185"/>
      <c r="AG381" s="247"/>
      <c r="AH381" s="185"/>
      <c r="AI381" s="185"/>
      <c r="AJ381" s="185"/>
      <c r="AK381" s="185"/>
      <c r="AL381" s="245"/>
      <c r="AM381" s="185"/>
      <c r="AN381" s="247"/>
      <c r="AO381" s="265"/>
      <c r="AP381" s="185"/>
      <c r="AQ381" s="185">
        <v>3</v>
      </c>
      <c r="AR381" s="185"/>
      <c r="AS381" s="244"/>
      <c r="AT381" s="244"/>
      <c r="AU381" s="244"/>
      <c r="AV381" s="249"/>
      <c r="AW381" s="249"/>
      <c r="AX381" s="249"/>
      <c r="AY381" s="249"/>
      <c r="AZ381" s="249"/>
      <c r="BA381" s="250"/>
      <c r="BB381" s="250"/>
      <c r="BC381" s="250"/>
      <c r="BD381" s="250"/>
      <c r="BE381" s="357"/>
      <c r="BF381" s="357"/>
      <c r="BG381" s="357"/>
      <c r="BH381" s="357">
        <v>6</v>
      </c>
      <c r="BI381" s="357">
        <v>6</v>
      </c>
      <c r="BJ381" s="357">
        <v>6</v>
      </c>
      <c r="BK381" s="357">
        <v>6</v>
      </c>
      <c r="BL381" s="20"/>
      <c r="BM381" s="12">
        <f t="shared" si="57"/>
        <v>0</v>
      </c>
      <c r="BN381" s="37">
        <f t="shared" si="47"/>
        <v>9</v>
      </c>
      <c r="BO381" s="38">
        <f t="shared" si="48"/>
        <v>0.0125</v>
      </c>
      <c r="BP381" s="120">
        <f t="shared" si="49"/>
        <v>18</v>
      </c>
      <c r="BQ381" s="121">
        <f t="shared" si="50"/>
        <v>0.025</v>
      </c>
      <c r="BR381" s="108">
        <f t="shared" si="51"/>
        <v>0</v>
      </c>
      <c r="BS381" s="82">
        <f t="shared" si="52"/>
        <v>0</v>
      </c>
      <c r="BT381" s="136">
        <f t="shared" si="53"/>
        <v>0</v>
      </c>
      <c r="BU381" s="136">
        <f t="shared" si="54"/>
        <v>0</v>
      </c>
      <c r="BV381" s="109"/>
      <c r="BW381" s="5"/>
    </row>
    <row r="382" spans="1:75" s="4" customFormat="1" ht="35.25" customHeight="1">
      <c r="A382" s="360"/>
      <c r="B382" s="214" t="s">
        <v>153</v>
      </c>
      <c r="C382" s="271"/>
      <c r="D382" s="271"/>
      <c r="E382" s="272"/>
      <c r="F382" s="271"/>
      <c r="G382" s="271"/>
      <c r="H382" s="271"/>
      <c r="I382" s="271"/>
      <c r="J382" s="271"/>
      <c r="K382" s="271"/>
      <c r="L382" s="185"/>
      <c r="M382" s="271"/>
      <c r="N382" s="271"/>
      <c r="O382" s="272"/>
      <c r="P382" s="271"/>
      <c r="Q382" s="271"/>
      <c r="R382" s="272"/>
      <c r="S382" s="273"/>
      <c r="T382" s="271"/>
      <c r="U382" s="272"/>
      <c r="V382" s="185">
        <v>172</v>
      </c>
      <c r="W382" s="185"/>
      <c r="X382" s="185"/>
      <c r="Y382" s="185"/>
      <c r="Z382" s="245"/>
      <c r="AA382" s="185"/>
      <c r="AB382" s="185"/>
      <c r="AC382" s="185"/>
      <c r="AD382" s="185"/>
      <c r="AE382" s="246"/>
      <c r="AF382" s="185"/>
      <c r="AG382" s="247"/>
      <c r="AH382" s="185"/>
      <c r="AI382" s="185">
        <v>172</v>
      </c>
      <c r="AJ382" s="185">
        <v>120</v>
      </c>
      <c r="AK382" s="185"/>
      <c r="AL382" s="245"/>
      <c r="AM382" s="185"/>
      <c r="AN382" s="247"/>
      <c r="AO382" s="265"/>
      <c r="AP382" s="185"/>
      <c r="AQ382" s="185"/>
      <c r="AR382" s="185"/>
      <c r="AS382" s="244"/>
      <c r="AT382" s="244"/>
      <c r="AU382" s="244"/>
      <c r="AV382" s="249"/>
      <c r="AW382" s="249"/>
      <c r="AX382" s="249"/>
      <c r="AY382" s="249"/>
      <c r="AZ382" s="249"/>
      <c r="BA382" s="250"/>
      <c r="BB382" s="250"/>
      <c r="BC382" s="250"/>
      <c r="BD382" s="250"/>
      <c r="BE382" s="357">
        <v>46</v>
      </c>
      <c r="BF382" s="357">
        <v>46</v>
      </c>
      <c r="BG382" s="357"/>
      <c r="BH382" s="357"/>
      <c r="BI382" s="357"/>
      <c r="BJ382" s="357"/>
      <c r="BK382" s="357"/>
      <c r="BL382" s="20"/>
      <c r="BM382" s="12">
        <f t="shared" si="57"/>
        <v>0</v>
      </c>
      <c r="BN382" s="37">
        <f t="shared" si="47"/>
        <v>510</v>
      </c>
      <c r="BO382" s="38">
        <f t="shared" si="48"/>
        <v>0.7083333333333334</v>
      </c>
      <c r="BP382" s="120">
        <f t="shared" si="49"/>
        <v>46</v>
      </c>
      <c r="BQ382" s="121">
        <f t="shared" si="50"/>
        <v>0.06388888888888888</v>
      </c>
      <c r="BR382" s="108">
        <f t="shared" si="51"/>
        <v>0</v>
      </c>
      <c r="BS382" s="82">
        <f t="shared" si="52"/>
        <v>0</v>
      </c>
      <c r="BT382" s="136">
        <f t="shared" si="53"/>
        <v>0</v>
      </c>
      <c r="BU382" s="136">
        <f t="shared" si="54"/>
        <v>0</v>
      </c>
      <c r="BV382" s="109"/>
      <c r="BW382" s="5"/>
    </row>
    <row r="383" spans="1:75" s="4" customFormat="1" ht="14.25" customHeight="1">
      <c r="A383" s="23"/>
      <c r="B383" s="212" t="s">
        <v>1</v>
      </c>
      <c r="C383" s="271"/>
      <c r="D383" s="271"/>
      <c r="E383" s="272"/>
      <c r="F383" s="271"/>
      <c r="G383" s="271"/>
      <c r="H383" s="271"/>
      <c r="I383" s="271"/>
      <c r="J383" s="271"/>
      <c r="K383" s="271"/>
      <c r="L383" s="185"/>
      <c r="M383" s="271"/>
      <c r="N383" s="271"/>
      <c r="O383" s="272"/>
      <c r="P383" s="271"/>
      <c r="Q383" s="271"/>
      <c r="R383" s="272"/>
      <c r="S383" s="273"/>
      <c r="T383" s="271"/>
      <c r="U383" s="272"/>
      <c r="V383" s="185"/>
      <c r="W383" s="185"/>
      <c r="X383" s="185"/>
      <c r="Y383" s="185"/>
      <c r="Z383" s="245"/>
      <c r="AA383" s="185"/>
      <c r="AB383" s="185"/>
      <c r="AC383" s="185"/>
      <c r="AD383" s="185"/>
      <c r="AE383" s="246"/>
      <c r="AF383" s="185"/>
      <c r="AG383" s="247"/>
      <c r="AH383" s="185"/>
      <c r="AI383" s="185"/>
      <c r="AJ383" s="185">
        <v>2</v>
      </c>
      <c r="AK383" s="185"/>
      <c r="AL383" s="245"/>
      <c r="AM383" s="185"/>
      <c r="AN383" s="247"/>
      <c r="AO383" s="265"/>
      <c r="AP383" s="185"/>
      <c r="AQ383" s="185"/>
      <c r="AR383" s="185"/>
      <c r="AS383" s="244"/>
      <c r="AT383" s="244"/>
      <c r="AU383" s="244"/>
      <c r="AV383" s="249"/>
      <c r="AW383" s="249"/>
      <c r="AX383" s="249"/>
      <c r="AY383" s="249"/>
      <c r="AZ383" s="249"/>
      <c r="BA383" s="250"/>
      <c r="BB383" s="250"/>
      <c r="BC383" s="250"/>
      <c r="BD383" s="250"/>
      <c r="BE383" s="357">
        <v>2</v>
      </c>
      <c r="BF383" s="357">
        <v>2</v>
      </c>
      <c r="BG383" s="357"/>
      <c r="BH383" s="357"/>
      <c r="BI383" s="357"/>
      <c r="BJ383" s="357"/>
      <c r="BK383" s="357"/>
      <c r="BL383" s="20"/>
      <c r="BM383" s="12">
        <f t="shared" si="57"/>
        <v>0</v>
      </c>
      <c r="BN383" s="37">
        <f t="shared" si="47"/>
        <v>4</v>
      </c>
      <c r="BO383" s="38">
        <f t="shared" si="48"/>
        <v>0.005555555555555556</v>
      </c>
      <c r="BP383" s="120">
        <f t="shared" si="49"/>
        <v>2</v>
      </c>
      <c r="BQ383" s="121">
        <f t="shared" si="50"/>
        <v>0.002777777777777778</v>
      </c>
      <c r="BR383" s="108">
        <f t="shared" si="51"/>
        <v>0</v>
      </c>
      <c r="BS383" s="82">
        <f t="shared" si="52"/>
        <v>0</v>
      </c>
      <c r="BT383" s="136">
        <f t="shared" si="53"/>
        <v>0</v>
      </c>
      <c r="BU383" s="136">
        <f t="shared" si="54"/>
        <v>0</v>
      </c>
      <c r="BV383" s="109"/>
      <c r="BW383" s="5"/>
    </row>
    <row r="384" spans="1:75" s="4" customFormat="1" ht="15" customHeight="1">
      <c r="A384" s="23"/>
      <c r="B384" s="212" t="s">
        <v>0</v>
      </c>
      <c r="C384" s="271"/>
      <c r="D384" s="271"/>
      <c r="E384" s="272"/>
      <c r="F384" s="271"/>
      <c r="G384" s="271"/>
      <c r="H384" s="271"/>
      <c r="I384" s="271"/>
      <c r="J384" s="271"/>
      <c r="K384" s="271"/>
      <c r="L384" s="185"/>
      <c r="M384" s="271"/>
      <c r="N384" s="271"/>
      <c r="O384" s="272"/>
      <c r="P384" s="271"/>
      <c r="Q384" s="271"/>
      <c r="R384" s="272"/>
      <c r="S384" s="273"/>
      <c r="T384" s="271"/>
      <c r="U384" s="272"/>
      <c r="V384" s="185"/>
      <c r="W384" s="185"/>
      <c r="X384" s="185"/>
      <c r="Y384" s="185"/>
      <c r="Z384" s="245"/>
      <c r="AA384" s="185"/>
      <c r="AB384" s="185"/>
      <c r="AC384" s="185"/>
      <c r="AD384" s="185"/>
      <c r="AE384" s="246"/>
      <c r="AF384" s="185"/>
      <c r="AG384" s="247"/>
      <c r="AH384" s="185"/>
      <c r="AI384" s="185"/>
      <c r="AJ384" s="185">
        <v>6</v>
      </c>
      <c r="AK384" s="185"/>
      <c r="AL384" s="245"/>
      <c r="AM384" s="185"/>
      <c r="AN384" s="247"/>
      <c r="AO384" s="265"/>
      <c r="AP384" s="185"/>
      <c r="AQ384" s="185"/>
      <c r="AR384" s="185"/>
      <c r="AS384" s="244"/>
      <c r="AT384" s="244"/>
      <c r="AU384" s="244"/>
      <c r="AV384" s="249"/>
      <c r="AW384" s="249"/>
      <c r="AX384" s="249"/>
      <c r="AY384" s="249"/>
      <c r="AZ384" s="249"/>
      <c r="BA384" s="250"/>
      <c r="BB384" s="250"/>
      <c r="BC384" s="250"/>
      <c r="BD384" s="250"/>
      <c r="BE384" s="357">
        <v>6</v>
      </c>
      <c r="BF384" s="357">
        <v>6</v>
      </c>
      <c r="BG384" s="357"/>
      <c r="BH384" s="357"/>
      <c r="BI384" s="357"/>
      <c r="BJ384" s="357"/>
      <c r="BK384" s="357"/>
      <c r="BL384" s="20"/>
      <c r="BM384" s="12">
        <f t="shared" si="57"/>
        <v>0</v>
      </c>
      <c r="BN384" s="37">
        <f t="shared" si="47"/>
        <v>12</v>
      </c>
      <c r="BO384" s="38">
        <f t="shared" si="48"/>
        <v>0.016666666666666666</v>
      </c>
      <c r="BP384" s="120">
        <f t="shared" si="49"/>
        <v>6</v>
      </c>
      <c r="BQ384" s="121">
        <f t="shared" si="50"/>
        <v>0.008333333333333333</v>
      </c>
      <c r="BR384" s="108">
        <f t="shared" si="51"/>
        <v>0</v>
      </c>
      <c r="BS384" s="82">
        <f t="shared" si="52"/>
        <v>0</v>
      </c>
      <c r="BT384" s="136">
        <f t="shared" si="53"/>
        <v>0</v>
      </c>
      <c r="BU384" s="136">
        <f t="shared" si="54"/>
        <v>0</v>
      </c>
      <c r="BV384" s="109"/>
      <c r="BW384" s="5"/>
    </row>
    <row r="385" spans="1:75" s="4" customFormat="1" ht="14.25" customHeight="1">
      <c r="A385" s="23"/>
      <c r="B385" s="212" t="s">
        <v>305</v>
      </c>
      <c r="C385" s="271"/>
      <c r="D385" s="271"/>
      <c r="E385" s="272"/>
      <c r="F385" s="271"/>
      <c r="G385" s="271"/>
      <c r="H385" s="271"/>
      <c r="I385" s="271"/>
      <c r="J385" s="271"/>
      <c r="K385" s="271"/>
      <c r="L385" s="274"/>
      <c r="M385" s="271"/>
      <c r="N385" s="271"/>
      <c r="O385" s="272"/>
      <c r="P385" s="271"/>
      <c r="Q385" s="271"/>
      <c r="R385" s="272"/>
      <c r="S385" s="273"/>
      <c r="T385" s="271"/>
      <c r="U385" s="272"/>
      <c r="V385" s="274"/>
      <c r="W385" s="274"/>
      <c r="X385" s="274"/>
      <c r="Y385" s="274"/>
      <c r="Z385" s="275"/>
      <c r="AA385" s="274"/>
      <c r="AB385" s="274"/>
      <c r="AC385" s="274"/>
      <c r="AD385" s="274"/>
      <c r="AE385" s="276"/>
      <c r="AF385" s="274"/>
      <c r="AG385" s="505"/>
      <c r="AH385" s="274"/>
      <c r="AI385" s="274"/>
      <c r="AJ385" s="274"/>
      <c r="AK385" s="184"/>
      <c r="AL385" s="517"/>
      <c r="AM385" s="184"/>
      <c r="AN385" s="277"/>
      <c r="AO385" s="278"/>
      <c r="AP385" s="184"/>
      <c r="AQ385" s="184"/>
      <c r="AR385" s="184"/>
      <c r="AS385" s="279"/>
      <c r="AT385" s="279"/>
      <c r="AU385" s="279"/>
      <c r="AV385" s="249"/>
      <c r="AW385" s="249"/>
      <c r="AX385" s="249"/>
      <c r="AY385" s="249"/>
      <c r="AZ385" s="249"/>
      <c r="BA385" s="250"/>
      <c r="BB385" s="250"/>
      <c r="BC385" s="250"/>
      <c r="BD385" s="250"/>
      <c r="BE385" s="357">
        <v>24</v>
      </c>
      <c r="BF385" s="357">
        <v>8</v>
      </c>
      <c r="BG385" s="357"/>
      <c r="BH385" s="357"/>
      <c r="BI385" s="357"/>
      <c r="BJ385" s="357"/>
      <c r="BK385" s="357"/>
      <c r="BL385" s="20"/>
      <c r="BM385" s="12">
        <f t="shared" si="57"/>
        <v>0</v>
      </c>
      <c r="BN385" s="37">
        <f t="shared" si="47"/>
        <v>24</v>
      </c>
      <c r="BO385" s="38">
        <f t="shared" si="48"/>
        <v>0.03333333333333333</v>
      </c>
      <c r="BP385" s="120">
        <f t="shared" si="49"/>
        <v>8</v>
      </c>
      <c r="BQ385" s="121">
        <f t="shared" si="50"/>
        <v>0.011111111111111112</v>
      </c>
      <c r="BR385" s="108">
        <f t="shared" si="51"/>
        <v>0</v>
      </c>
      <c r="BS385" s="82">
        <f t="shared" si="52"/>
        <v>0</v>
      </c>
      <c r="BT385" s="136">
        <f t="shared" si="53"/>
        <v>0</v>
      </c>
      <c r="BU385" s="136">
        <f t="shared" si="54"/>
        <v>0</v>
      </c>
      <c r="BV385" s="109"/>
      <c r="BW385" s="5"/>
    </row>
    <row r="386" spans="1:75" s="4" customFormat="1" ht="14.25" customHeight="1">
      <c r="A386" s="23" t="s">
        <v>127</v>
      </c>
      <c r="B386" s="212"/>
      <c r="C386" s="271"/>
      <c r="D386" s="271"/>
      <c r="E386" s="272"/>
      <c r="F386" s="271"/>
      <c r="G386" s="271"/>
      <c r="H386" s="271"/>
      <c r="I386" s="271"/>
      <c r="J386" s="271"/>
      <c r="K386" s="271"/>
      <c r="L386" s="274"/>
      <c r="M386" s="271"/>
      <c r="N386" s="271"/>
      <c r="O386" s="272"/>
      <c r="P386" s="271"/>
      <c r="Q386" s="271"/>
      <c r="R386" s="272"/>
      <c r="S386" s="273"/>
      <c r="T386" s="271"/>
      <c r="U386" s="272"/>
      <c r="V386" s="274"/>
      <c r="W386" s="274"/>
      <c r="X386" s="274"/>
      <c r="Y386" s="274"/>
      <c r="Z386" s="275"/>
      <c r="AA386" s="274"/>
      <c r="AB386" s="274"/>
      <c r="AC386" s="274"/>
      <c r="AD386" s="274"/>
      <c r="AE386" s="276"/>
      <c r="AF386" s="274"/>
      <c r="AG386" s="505"/>
      <c r="AH386" s="274"/>
      <c r="AI386" s="274"/>
      <c r="AJ386" s="274"/>
      <c r="AK386" s="184"/>
      <c r="AL386" s="517"/>
      <c r="AM386" s="184"/>
      <c r="AN386" s="277"/>
      <c r="AO386" s="278"/>
      <c r="AP386" s="184"/>
      <c r="AQ386" s="184"/>
      <c r="AR386" s="184"/>
      <c r="AS386" s="279"/>
      <c r="AT386" s="279"/>
      <c r="AU386" s="279"/>
      <c r="AV386" s="249"/>
      <c r="AW386" s="249"/>
      <c r="AX386" s="249"/>
      <c r="AY386" s="249"/>
      <c r="AZ386" s="249"/>
      <c r="BA386" s="250"/>
      <c r="BB386" s="250"/>
      <c r="BC386" s="250"/>
      <c r="BD386" s="250"/>
      <c r="BE386" s="357"/>
      <c r="BF386" s="357"/>
      <c r="BG386" s="357"/>
      <c r="BH386" s="357"/>
      <c r="BI386" s="357"/>
      <c r="BJ386" s="357"/>
      <c r="BK386" s="357"/>
      <c r="BL386" s="20">
        <f>BN386+BP386</f>
        <v>751</v>
      </c>
      <c r="BM386" s="12">
        <f>BL386/720</f>
        <v>1.0430555555555556</v>
      </c>
      <c r="BN386" s="37">
        <f>SUM(BN387:BN396)</f>
        <v>620</v>
      </c>
      <c r="BO386" s="38">
        <f t="shared" si="48"/>
        <v>0.8611111111111112</v>
      </c>
      <c r="BP386" s="120">
        <f>SUM(BP387:BP396)</f>
        <v>131</v>
      </c>
      <c r="BQ386" s="121">
        <f t="shared" si="50"/>
        <v>0.18194444444444444</v>
      </c>
      <c r="BR386" s="108"/>
      <c r="BS386" s="82"/>
      <c r="BT386" s="136"/>
      <c r="BU386" s="136"/>
      <c r="BV386" s="109"/>
      <c r="BW386" s="5"/>
    </row>
    <row r="387" spans="1:75" s="4" customFormat="1" ht="18" customHeight="1">
      <c r="A387" s="360"/>
      <c r="B387" s="214" t="s">
        <v>215</v>
      </c>
      <c r="C387" s="271"/>
      <c r="D387" s="271"/>
      <c r="E387" s="272"/>
      <c r="F387" s="271"/>
      <c r="G387" s="271"/>
      <c r="H387" s="271"/>
      <c r="I387" s="271"/>
      <c r="J387" s="271"/>
      <c r="K387" s="271"/>
      <c r="L387" s="274"/>
      <c r="M387" s="271"/>
      <c r="N387" s="271"/>
      <c r="O387" s="272"/>
      <c r="P387" s="271"/>
      <c r="Q387" s="271"/>
      <c r="R387" s="272"/>
      <c r="S387" s="273"/>
      <c r="T387" s="271"/>
      <c r="U387" s="272"/>
      <c r="V387" s="274"/>
      <c r="W387" s="274"/>
      <c r="X387" s="274"/>
      <c r="Y387" s="274"/>
      <c r="Z387" s="275"/>
      <c r="AA387" s="274"/>
      <c r="AB387" s="274"/>
      <c r="AC387" s="274"/>
      <c r="AD387" s="274"/>
      <c r="AE387" s="276"/>
      <c r="AF387" s="274"/>
      <c r="AG387" s="505"/>
      <c r="AH387" s="274"/>
      <c r="AI387" s="274"/>
      <c r="AJ387" s="274"/>
      <c r="AK387" s="184"/>
      <c r="AL387" s="517"/>
      <c r="AM387" s="184">
        <v>38</v>
      </c>
      <c r="AN387" s="277"/>
      <c r="AO387" s="278"/>
      <c r="AP387" s="184"/>
      <c r="AQ387" s="184"/>
      <c r="AR387" s="184"/>
      <c r="AS387" s="279"/>
      <c r="AT387" s="279"/>
      <c r="AU387" s="279"/>
      <c r="AV387" s="249"/>
      <c r="AW387" s="249"/>
      <c r="AX387" s="249"/>
      <c r="AY387" s="249"/>
      <c r="AZ387" s="249"/>
      <c r="BA387" s="250"/>
      <c r="BB387" s="250"/>
      <c r="BC387" s="250"/>
      <c r="BD387" s="250"/>
      <c r="BE387" s="357"/>
      <c r="BF387" s="357"/>
      <c r="BG387" s="357"/>
      <c r="BH387" s="357"/>
      <c r="BI387" s="357"/>
      <c r="BJ387" s="357"/>
      <c r="BK387" s="357"/>
      <c r="BL387" s="20"/>
      <c r="BM387" s="12">
        <f t="shared" si="57"/>
        <v>0</v>
      </c>
      <c r="BN387" s="37">
        <f t="shared" si="47"/>
        <v>38</v>
      </c>
      <c r="BO387" s="38">
        <f t="shared" si="48"/>
        <v>0.05277777777777778</v>
      </c>
      <c r="BP387" s="120">
        <f t="shared" si="49"/>
        <v>0</v>
      </c>
      <c r="BQ387" s="121">
        <f t="shared" si="50"/>
        <v>0</v>
      </c>
      <c r="BR387" s="108">
        <f t="shared" si="51"/>
        <v>0</v>
      </c>
      <c r="BS387" s="82">
        <f t="shared" si="52"/>
        <v>0</v>
      </c>
      <c r="BT387" s="136">
        <f t="shared" si="53"/>
        <v>0</v>
      </c>
      <c r="BU387" s="136">
        <f t="shared" si="54"/>
        <v>0</v>
      </c>
      <c r="BV387" s="109"/>
      <c r="BW387" s="5"/>
    </row>
    <row r="388" spans="1:75" s="4" customFormat="1" ht="24.75" customHeight="1">
      <c r="A388" s="360"/>
      <c r="B388" s="214" t="s">
        <v>179</v>
      </c>
      <c r="C388" s="271"/>
      <c r="D388" s="271"/>
      <c r="E388" s="272"/>
      <c r="F388" s="271"/>
      <c r="G388" s="271"/>
      <c r="H388" s="271"/>
      <c r="I388" s="271"/>
      <c r="J388" s="271"/>
      <c r="K388" s="271"/>
      <c r="L388" s="274"/>
      <c r="M388" s="271"/>
      <c r="N388" s="271"/>
      <c r="O388" s="272"/>
      <c r="P388" s="271"/>
      <c r="Q388" s="271"/>
      <c r="R388" s="272"/>
      <c r="S388" s="273"/>
      <c r="T388" s="271"/>
      <c r="U388" s="272"/>
      <c r="V388" s="274"/>
      <c r="W388" s="274"/>
      <c r="X388" s="274"/>
      <c r="Y388" s="274"/>
      <c r="Z388" s="275"/>
      <c r="AA388" s="274"/>
      <c r="AB388" s="274"/>
      <c r="AC388" s="274"/>
      <c r="AD388" s="274"/>
      <c r="AE388" s="276"/>
      <c r="AF388" s="274"/>
      <c r="AG388" s="505"/>
      <c r="AH388" s="274"/>
      <c r="AI388" s="274"/>
      <c r="AJ388" s="274"/>
      <c r="AK388" s="184"/>
      <c r="AL388" s="518">
        <v>204</v>
      </c>
      <c r="AM388" s="184"/>
      <c r="AN388" s="277"/>
      <c r="AO388" s="278"/>
      <c r="AP388" s="184"/>
      <c r="AQ388" s="184"/>
      <c r="AR388" s="186">
        <v>204</v>
      </c>
      <c r="AS388" s="279"/>
      <c r="AT388" s="279"/>
      <c r="AU388" s="279"/>
      <c r="AV388" s="249"/>
      <c r="AW388" s="249"/>
      <c r="AX388" s="249"/>
      <c r="AY388" s="249"/>
      <c r="AZ388" s="249"/>
      <c r="BA388" s="250"/>
      <c r="BB388" s="250"/>
      <c r="BC388" s="250"/>
      <c r="BD388" s="250"/>
      <c r="BE388" s="357"/>
      <c r="BF388" s="357"/>
      <c r="BG388" s="357"/>
      <c r="BH388" s="357"/>
      <c r="BI388" s="357"/>
      <c r="BJ388" s="357"/>
      <c r="BK388" s="357"/>
      <c r="BL388" s="20"/>
      <c r="BM388" s="12">
        <f t="shared" si="57"/>
        <v>0</v>
      </c>
      <c r="BN388" s="37">
        <f t="shared" si="47"/>
        <v>408</v>
      </c>
      <c r="BO388" s="38">
        <f t="shared" si="48"/>
        <v>0.5666666666666667</v>
      </c>
      <c r="BP388" s="120">
        <f t="shared" si="49"/>
        <v>0</v>
      </c>
      <c r="BQ388" s="121">
        <f t="shared" si="50"/>
        <v>0</v>
      </c>
      <c r="BR388" s="108">
        <f t="shared" si="51"/>
        <v>0</v>
      </c>
      <c r="BS388" s="82">
        <f t="shared" si="52"/>
        <v>0</v>
      </c>
      <c r="BT388" s="136">
        <f t="shared" si="53"/>
        <v>0</v>
      </c>
      <c r="BU388" s="136">
        <f t="shared" si="54"/>
        <v>0</v>
      </c>
      <c r="BV388" s="109"/>
      <c r="BW388" s="5"/>
    </row>
    <row r="389" spans="1:75" s="4" customFormat="1" ht="18" customHeight="1">
      <c r="A389" s="23"/>
      <c r="B389" s="212" t="s">
        <v>1</v>
      </c>
      <c r="C389" s="163"/>
      <c r="D389" s="163"/>
      <c r="E389" s="164"/>
      <c r="F389" s="163"/>
      <c r="G389" s="163"/>
      <c r="H389" s="163"/>
      <c r="I389" s="163"/>
      <c r="J389" s="163"/>
      <c r="K389" s="163"/>
      <c r="L389" s="280"/>
      <c r="M389" s="163"/>
      <c r="N389" s="163"/>
      <c r="O389" s="164"/>
      <c r="P389" s="163"/>
      <c r="Q389" s="163"/>
      <c r="R389" s="164"/>
      <c r="S389" s="243"/>
      <c r="T389" s="163"/>
      <c r="U389" s="164"/>
      <c r="V389" s="280"/>
      <c r="W389" s="280"/>
      <c r="X389" s="280"/>
      <c r="Y389" s="280"/>
      <c r="Z389" s="281"/>
      <c r="AA389" s="280"/>
      <c r="AB389" s="280"/>
      <c r="AC389" s="280"/>
      <c r="AD389" s="280"/>
      <c r="AE389" s="282"/>
      <c r="AF389" s="280"/>
      <c r="AG389" s="506"/>
      <c r="AH389" s="280"/>
      <c r="AI389" s="280"/>
      <c r="AJ389" s="280"/>
      <c r="AK389" s="186"/>
      <c r="AL389" s="518">
        <v>2</v>
      </c>
      <c r="AM389" s="186"/>
      <c r="AN389" s="283"/>
      <c r="AO389" s="284"/>
      <c r="AP389" s="186"/>
      <c r="AQ389" s="186"/>
      <c r="AR389" s="186">
        <v>2</v>
      </c>
      <c r="AS389" s="285"/>
      <c r="AT389" s="285"/>
      <c r="AU389" s="285"/>
      <c r="AV389" s="249"/>
      <c r="AW389" s="249"/>
      <c r="AX389" s="249"/>
      <c r="AY389" s="249"/>
      <c r="AZ389" s="249"/>
      <c r="BA389" s="250"/>
      <c r="BB389" s="250"/>
      <c r="BC389" s="250"/>
      <c r="BD389" s="250"/>
      <c r="BE389" s="357"/>
      <c r="BF389" s="357"/>
      <c r="BG389" s="357"/>
      <c r="BH389" s="357"/>
      <c r="BI389" s="357"/>
      <c r="BJ389" s="357"/>
      <c r="BK389" s="357"/>
      <c r="BL389" s="20"/>
      <c r="BM389" s="12">
        <f t="shared" si="57"/>
        <v>0</v>
      </c>
      <c r="BN389" s="37">
        <f t="shared" si="47"/>
        <v>4</v>
      </c>
      <c r="BO389" s="38">
        <f t="shared" si="48"/>
        <v>0.005555555555555556</v>
      </c>
      <c r="BP389" s="120">
        <f t="shared" si="49"/>
        <v>0</v>
      </c>
      <c r="BQ389" s="121">
        <f t="shared" si="50"/>
        <v>0</v>
      </c>
      <c r="BR389" s="108">
        <f t="shared" si="51"/>
        <v>0</v>
      </c>
      <c r="BS389" s="82">
        <f t="shared" si="52"/>
        <v>0</v>
      </c>
      <c r="BT389" s="136">
        <f t="shared" si="53"/>
        <v>0</v>
      </c>
      <c r="BU389" s="136">
        <f t="shared" si="54"/>
        <v>0</v>
      </c>
      <c r="BV389" s="109"/>
      <c r="BW389" s="5"/>
    </row>
    <row r="390" spans="1:75" s="4" customFormat="1" ht="18" customHeight="1">
      <c r="A390" s="23"/>
      <c r="B390" s="212" t="s">
        <v>0</v>
      </c>
      <c r="C390" s="163"/>
      <c r="D390" s="163"/>
      <c r="E390" s="164"/>
      <c r="F390" s="163"/>
      <c r="G390" s="163"/>
      <c r="H390" s="163"/>
      <c r="I390" s="163"/>
      <c r="J390" s="163"/>
      <c r="K390" s="163"/>
      <c r="L390" s="280"/>
      <c r="M390" s="163"/>
      <c r="N390" s="163"/>
      <c r="O390" s="164"/>
      <c r="P390" s="163"/>
      <c r="Q390" s="163"/>
      <c r="R390" s="164"/>
      <c r="S390" s="243"/>
      <c r="T390" s="163"/>
      <c r="U390" s="164"/>
      <c r="V390" s="280"/>
      <c r="W390" s="280"/>
      <c r="X390" s="280"/>
      <c r="Y390" s="280"/>
      <c r="Z390" s="281"/>
      <c r="AA390" s="280"/>
      <c r="AB390" s="280"/>
      <c r="AC390" s="280"/>
      <c r="AD390" s="280"/>
      <c r="AE390" s="282"/>
      <c r="AF390" s="280"/>
      <c r="AG390" s="506"/>
      <c r="AH390" s="280"/>
      <c r="AI390" s="280"/>
      <c r="AJ390" s="280"/>
      <c r="AK390" s="186"/>
      <c r="AL390" s="518">
        <v>6</v>
      </c>
      <c r="AM390" s="186"/>
      <c r="AN390" s="283"/>
      <c r="AO390" s="284"/>
      <c r="AP390" s="186"/>
      <c r="AQ390" s="186"/>
      <c r="AR390" s="186">
        <v>6</v>
      </c>
      <c r="AS390" s="285"/>
      <c r="AT390" s="285"/>
      <c r="AU390" s="285"/>
      <c r="AV390" s="249"/>
      <c r="AW390" s="249"/>
      <c r="AX390" s="249"/>
      <c r="AY390" s="249"/>
      <c r="AZ390" s="249"/>
      <c r="BA390" s="250"/>
      <c r="BB390" s="250"/>
      <c r="BC390" s="250"/>
      <c r="BD390" s="250"/>
      <c r="BE390" s="357"/>
      <c r="BF390" s="357"/>
      <c r="BG390" s="357"/>
      <c r="BH390" s="357"/>
      <c r="BI390" s="357"/>
      <c r="BJ390" s="357"/>
      <c r="BK390" s="357"/>
      <c r="BL390" s="20"/>
      <c r="BM390" s="12">
        <f t="shared" si="57"/>
        <v>0</v>
      </c>
      <c r="BN390" s="37">
        <f t="shared" si="47"/>
        <v>12</v>
      </c>
      <c r="BO390" s="38">
        <f t="shared" si="48"/>
        <v>0.016666666666666666</v>
      </c>
      <c r="BP390" s="120">
        <f t="shared" si="49"/>
        <v>0</v>
      </c>
      <c r="BQ390" s="121">
        <f t="shared" si="50"/>
        <v>0</v>
      </c>
      <c r="BR390" s="108">
        <f t="shared" si="51"/>
        <v>0</v>
      </c>
      <c r="BS390" s="82">
        <f t="shared" si="52"/>
        <v>0</v>
      </c>
      <c r="BT390" s="136">
        <f t="shared" si="53"/>
        <v>0</v>
      </c>
      <c r="BU390" s="136">
        <f t="shared" si="54"/>
        <v>0</v>
      </c>
      <c r="BV390" s="109"/>
      <c r="BW390" s="5"/>
    </row>
    <row r="391" spans="1:75" s="4" customFormat="1" ht="18" customHeight="1">
      <c r="A391" s="23"/>
      <c r="B391" s="212" t="s">
        <v>165</v>
      </c>
      <c r="C391" s="163"/>
      <c r="D391" s="163"/>
      <c r="E391" s="164"/>
      <c r="F391" s="163"/>
      <c r="G391" s="163"/>
      <c r="H391" s="163"/>
      <c r="I391" s="163"/>
      <c r="J391" s="163"/>
      <c r="K391" s="163"/>
      <c r="L391" s="280"/>
      <c r="M391" s="163"/>
      <c r="N391" s="163"/>
      <c r="O391" s="164"/>
      <c r="P391" s="163"/>
      <c r="Q391" s="163"/>
      <c r="R391" s="164"/>
      <c r="S391" s="243"/>
      <c r="T391" s="163"/>
      <c r="U391" s="164"/>
      <c r="V391" s="280"/>
      <c r="W391" s="280"/>
      <c r="X391" s="280"/>
      <c r="Y391" s="280"/>
      <c r="Z391" s="281"/>
      <c r="AA391" s="280"/>
      <c r="AB391" s="280"/>
      <c r="AC391" s="280"/>
      <c r="AD391" s="280"/>
      <c r="AE391" s="282"/>
      <c r="AF391" s="280"/>
      <c r="AG391" s="506"/>
      <c r="AH391" s="280"/>
      <c r="AI391" s="280"/>
      <c r="AJ391" s="280"/>
      <c r="AK391" s="186"/>
      <c r="AL391" s="518">
        <v>6</v>
      </c>
      <c r="AM391" s="186"/>
      <c r="AN391" s="283"/>
      <c r="AO391" s="284"/>
      <c r="AP391" s="186"/>
      <c r="AQ391" s="186"/>
      <c r="AR391" s="186">
        <v>6</v>
      </c>
      <c r="AS391" s="285"/>
      <c r="AT391" s="285"/>
      <c r="AU391" s="285"/>
      <c r="AV391" s="249"/>
      <c r="AW391" s="249"/>
      <c r="AX391" s="249"/>
      <c r="AY391" s="249"/>
      <c r="AZ391" s="249"/>
      <c r="BA391" s="250"/>
      <c r="BB391" s="250"/>
      <c r="BC391" s="250"/>
      <c r="BD391" s="250"/>
      <c r="BE391" s="357"/>
      <c r="BF391" s="357"/>
      <c r="BG391" s="357"/>
      <c r="BH391" s="357"/>
      <c r="BI391" s="357"/>
      <c r="BJ391" s="357"/>
      <c r="BK391" s="357"/>
      <c r="BL391" s="20"/>
      <c r="BM391" s="12">
        <f t="shared" si="57"/>
        <v>0</v>
      </c>
      <c r="BN391" s="37">
        <f t="shared" si="47"/>
        <v>12</v>
      </c>
      <c r="BO391" s="38">
        <f t="shared" si="48"/>
        <v>0.016666666666666666</v>
      </c>
      <c r="BP391" s="120">
        <f t="shared" si="49"/>
        <v>0</v>
      </c>
      <c r="BQ391" s="121">
        <f t="shared" si="50"/>
        <v>0</v>
      </c>
      <c r="BR391" s="108">
        <f t="shared" si="51"/>
        <v>0</v>
      </c>
      <c r="BS391" s="82">
        <f t="shared" si="52"/>
        <v>0</v>
      </c>
      <c r="BT391" s="136">
        <f t="shared" si="53"/>
        <v>0</v>
      </c>
      <c r="BU391" s="136">
        <f t="shared" si="54"/>
        <v>0</v>
      </c>
      <c r="BV391" s="109"/>
      <c r="BW391" s="5"/>
    </row>
    <row r="392" spans="1:75" s="4" customFormat="1" ht="28.5" customHeight="1">
      <c r="A392" s="23"/>
      <c r="B392" s="214" t="s">
        <v>180</v>
      </c>
      <c r="C392" s="163"/>
      <c r="D392" s="163"/>
      <c r="E392" s="164"/>
      <c r="F392" s="163"/>
      <c r="G392" s="163"/>
      <c r="H392" s="163"/>
      <c r="I392" s="163"/>
      <c r="J392" s="163"/>
      <c r="K392" s="163"/>
      <c r="L392" s="280"/>
      <c r="M392" s="163"/>
      <c r="N392" s="163"/>
      <c r="O392" s="164"/>
      <c r="P392" s="163"/>
      <c r="Q392" s="163"/>
      <c r="R392" s="164"/>
      <c r="S392" s="243"/>
      <c r="T392" s="163"/>
      <c r="U392" s="164"/>
      <c r="V392" s="280"/>
      <c r="W392" s="280"/>
      <c r="X392" s="280"/>
      <c r="Y392" s="280"/>
      <c r="Z392" s="281"/>
      <c r="AA392" s="280"/>
      <c r="AB392" s="280"/>
      <c r="AC392" s="280"/>
      <c r="AD392" s="280"/>
      <c r="AE392" s="282"/>
      <c r="AF392" s="280"/>
      <c r="AG392" s="506"/>
      <c r="AH392" s="280"/>
      <c r="AI392" s="280"/>
      <c r="AJ392" s="280"/>
      <c r="AK392" s="186"/>
      <c r="AL392" s="518"/>
      <c r="AM392" s="186"/>
      <c r="AN392" s="283"/>
      <c r="AO392" s="284"/>
      <c r="AP392" s="186">
        <v>132</v>
      </c>
      <c r="AQ392" s="186"/>
      <c r="AR392" s="186"/>
      <c r="AS392" s="285"/>
      <c r="AT392" s="285"/>
      <c r="AU392" s="285"/>
      <c r="AV392" s="249"/>
      <c r="AW392" s="249"/>
      <c r="AX392" s="249"/>
      <c r="AY392" s="249"/>
      <c r="AZ392" s="249"/>
      <c r="BA392" s="250"/>
      <c r="BB392" s="250"/>
      <c r="BC392" s="250"/>
      <c r="BD392" s="250"/>
      <c r="BE392" s="357"/>
      <c r="BF392" s="357"/>
      <c r="BG392" s="357"/>
      <c r="BH392" s="357"/>
      <c r="BI392" s="357"/>
      <c r="BJ392" s="357">
        <v>48</v>
      </c>
      <c r="BK392" s="357">
        <v>48</v>
      </c>
      <c r="BL392" s="20"/>
      <c r="BM392" s="12">
        <f t="shared" si="57"/>
        <v>0</v>
      </c>
      <c r="BN392" s="37">
        <f t="shared" si="47"/>
        <v>132</v>
      </c>
      <c r="BO392" s="38">
        <f t="shared" si="48"/>
        <v>0.18333333333333332</v>
      </c>
      <c r="BP392" s="120">
        <f t="shared" si="49"/>
        <v>96</v>
      </c>
      <c r="BQ392" s="121">
        <f t="shared" si="50"/>
        <v>0.13333333333333333</v>
      </c>
      <c r="BR392" s="108">
        <f t="shared" si="51"/>
        <v>0</v>
      </c>
      <c r="BS392" s="82">
        <f t="shared" si="52"/>
        <v>0</v>
      </c>
      <c r="BT392" s="136">
        <f t="shared" si="53"/>
        <v>0</v>
      </c>
      <c r="BU392" s="136">
        <f t="shared" si="54"/>
        <v>0</v>
      </c>
      <c r="BV392" s="109"/>
      <c r="BW392" s="5"/>
    </row>
    <row r="393" spans="1:75" s="4" customFormat="1" ht="18" customHeight="1">
      <c r="A393" s="23"/>
      <c r="B393" s="212" t="s">
        <v>1</v>
      </c>
      <c r="C393" s="163"/>
      <c r="D393" s="163"/>
      <c r="E393" s="164"/>
      <c r="F393" s="163"/>
      <c r="G393" s="163"/>
      <c r="H393" s="163"/>
      <c r="I393" s="163"/>
      <c r="J393" s="163"/>
      <c r="K393" s="163"/>
      <c r="L393" s="280"/>
      <c r="M393" s="163"/>
      <c r="N393" s="163"/>
      <c r="O393" s="164"/>
      <c r="P393" s="163"/>
      <c r="Q393" s="163"/>
      <c r="R393" s="164"/>
      <c r="S393" s="243"/>
      <c r="T393" s="163"/>
      <c r="U393" s="164"/>
      <c r="V393" s="280"/>
      <c r="W393" s="280"/>
      <c r="X393" s="280"/>
      <c r="Y393" s="280"/>
      <c r="Z393" s="281"/>
      <c r="AA393" s="280"/>
      <c r="AB393" s="280"/>
      <c r="AC393" s="280"/>
      <c r="AD393" s="280"/>
      <c r="AE393" s="282"/>
      <c r="AF393" s="280"/>
      <c r="AG393" s="506"/>
      <c r="AH393" s="280"/>
      <c r="AI393" s="280"/>
      <c r="AJ393" s="280"/>
      <c r="AK393" s="186"/>
      <c r="AL393" s="518"/>
      <c r="AM393" s="186"/>
      <c r="AN393" s="283"/>
      <c r="AO393" s="284"/>
      <c r="AP393" s="186">
        <v>2</v>
      </c>
      <c r="AQ393" s="186"/>
      <c r="AR393" s="186"/>
      <c r="AS393" s="285"/>
      <c r="AT393" s="285"/>
      <c r="AU393" s="285"/>
      <c r="AV393" s="249"/>
      <c r="AW393" s="249"/>
      <c r="AX393" s="249"/>
      <c r="AY393" s="249"/>
      <c r="AZ393" s="249"/>
      <c r="BA393" s="250"/>
      <c r="BB393" s="250"/>
      <c r="BC393" s="250"/>
      <c r="BD393" s="250"/>
      <c r="BE393" s="357"/>
      <c r="BF393" s="357"/>
      <c r="BG393" s="357"/>
      <c r="BH393" s="357"/>
      <c r="BI393" s="357"/>
      <c r="BJ393" s="357"/>
      <c r="BK393" s="357"/>
      <c r="BL393" s="20"/>
      <c r="BM393" s="12">
        <f t="shared" si="57"/>
        <v>0</v>
      </c>
      <c r="BN393" s="37">
        <f t="shared" si="47"/>
        <v>2</v>
      </c>
      <c r="BO393" s="38">
        <f t="shared" si="48"/>
        <v>0.002777777777777778</v>
      </c>
      <c r="BP393" s="120">
        <f t="shared" si="49"/>
        <v>0</v>
      </c>
      <c r="BQ393" s="121">
        <f t="shared" si="50"/>
        <v>0</v>
      </c>
      <c r="BR393" s="108">
        <f t="shared" si="51"/>
        <v>0</v>
      </c>
      <c r="BS393" s="82">
        <f t="shared" si="52"/>
        <v>0</v>
      </c>
      <c r="BT393" s="136">
        <f t="shared" si="53"/>
        <v>0</v>
      </c>
      <c r="BU393" s="136">
        <f t="shared" si="54"/>
        <v>0</v>
      </c>
      <c r="BV393" s="109"/>
      <c r="BW393" s="5"/>
    </row>
    <row r="394" spans="1:75" s="4" customFormat="1" ht="18" customHeight="1">
      <c r="A394" s="23"/>
      <c r="B394" s="212" t="s">
        <v>0</v>
      </c>
      <c r="C394" s="163"/>
      <c r="D394" s="163"/>
      <c r="E394" s="164"/>
      <c r="F394" s="163"/>
      <c r="G394" s="163"/>
      <c r="H394" s="163"/>
      <c r="I394" s="163"/>
      <c r="J394" s="163"/>
      <c r="K394" s="163"/>
      <c r="L394" s="280"/>
      <c r="M394" s="163"/>
      <c r="N394" s="163"/>
      <c r="O394" s="164"/>
      <c r="P394" s="163"/>
      <c r="Q394" s="163"/>
      <c r="R394" s="164"/>
      <c r="S394" s="243"/>
      <c r="T394" s="163"/>
      <c r="U394" s="164"/>
      <c r="V394" s="280"/>
      <c r="W394" s="280"/>
      <c r="X394" s="280"/>
      <c r="Y394" s="280"/>
      <c r="Z394" s="281"/>
      <c r="AA394" s="280"/>
      <c r="AB394" s="280"/>
      <c r="AC394" s="280"/>
      <c r="AD394" s="280"/>
      <c r="AE394" s="282"/>
      <c r="AF394" s="280"/>
      <c r="AG394" s="506"/>
      <c r="AH394" s="280"/>
      <c r="AI394" s="280"/>
      <c r="AJ394" s="280"/>
      <c r="AK394" s="186"/>
      <c r="AL394" s="518"/>
      <c r="AM394" s="186"/>
      <c r="AN394" s="283"/>
      <c r="AO394" s="284"/>
      <c r="AP394" s="186">
        <v>6</v>
      </c>
      <c r="AQ394" s="186"/>
      <c r="AR394" s="186"/>
      <c r="AS394" s="285"/>
      <c r="AT394" s="285"/>
      <c r="AU394" s="285"/>
      <c r="AV394" s="249"/>
      <c r="AW394" s="249"/>
      <c r="AX394" s="249"/>
      <c r="AY394" s="249"/>
      <c r="AZ394" s="249"/>
      <c r="BA394" s="250"/>
      <c r="BB394" s="250"/>
      <c r="BC394" s="250"/>
      <c r="BD394" s="250"/>
      <c r="BE394" s="357"/>
      <c r="BF394" s="357"/>
      <c r="BG394" s="357"/>
      <c r="BH394" s="357"/>
      <c r="BI394" s="357"/>
      <c r="BJ394" s="357"/>
      <c r="BK394" s="357"/>
      <c r="BL394" s="20"/>
      <c r="BM394" s="12">
        <f t="shared" si="57"/>
        <v>0</v>
      </c>
      <c r="BN394" s="37">
        <f t="shared" si="47"/>
        <v>6</v>
      </c>
      <c r="BO394" s="38">
        <f t="shared" si="48"/>
        <v>0.008333333333333333</v>
      </c>
      <c r="BP394" s="120">
        <f t="shared" si="49"/>
        <v>0</v>
      </c>
      <c r="BQ394" s="121">
        <f t="shared" si="50"/>
        <v>0</v>
      </c>
      <c r="BR394" s="108">
        <f t="shared" si="51"/>
        <v>0</v>
      </c>
      <c r="BS394" s="82">
        <f t="shared" si="52"/>
        <v>0</v>
      </c>
      <c r="BT394" s="136">
        <f t="shared" si="53"/>
        <v>0</v>
      </c>
      <c r="BU394" s="136">
        <f t="shared" si="54"/>
        <v>0</v>
      </c>
      <c r="BV394" s="109"/>
      <c r="BW394" s="5"/>
    </row>
    <row r="395" spans="1:75" s="4" customFormat="1" ht="18" customHeight="1">
      <c r="A395" s="23"/>
      <c r="B395" s="212" t="s">
        <v>305</v>
      </c>
      <c r="C395" s="163"/>
      <c r="D395" s="163"/>
      <c r="E395" s="164"/>
      <c r="F395" s="163"/>
      <c r="G395" s="163"/>
      <c r="H395" s="163"/>
      <c r="I395" s="163"/>
      <c r="J395" s="163"/>
      <c r="K395" s="163"/>
      <c r="L395" s="280"/>
      <c r="M395" s="163"/>
      <c r="N395" s="163"/>
      <c r="O395" s="164"/>
      <c r="P395" s="163"/>
      <c r="Q395" s="163"/>
      <c r="R395" s="164"/>
      <c r="S395" s="243"/>
      <c r="T395" s="163"/>
      <c r="U395" s="164"/>
      <c r="V395" s="280"/>
      <c r="W395" s="280"/>
      <c r="X395" s="280"/>
      <c r="Y395" s="280"/>
      <c r="Z395" s="281"/>
      <c r="AA395" s="280"/>
      <c r="AB395" s="280"/>
      <c r="AC395" s="280"/>
      <c r="AD395" s="280"/>
      <c r="AE395" s="282"/>
      <c r="AF395" s="280"/>
      <c r="AG395" s="506"/>
      <c r="AH395" s="280"/>
      <c r="AI395" s="280"/>
      <c r="AJ395" s="280"/>
      <c r="AK395" s="186"/>
      <c r="AL395" s="518"/>
      <c r="AM395" s="186"/>
      <c r="AN395" s="283"/>
      <c r="AO395" s="284"/>
      <c r="AP395" s="186"/>
      <c r="AQ395" s="186"/>
      <c r="AR395" s="186"/>
      <c r="AS395" s="285"/>
      <c r="AT395" s="285"/>
      <c r="AU395" s="285"/>
      <c r="AV395" s="249"/>
      <c r="AW395" s="249"/>
      <c r="AX395" s="249"/>
      <c r="AY395" s="249"/>
      <c r="AZ395" s="249"/>
      <c r="BA395" s="250"/>
      <c r="BB395" s="250"/>
      <c r="BC395" s="250"/>
      <c r="BD395" s="250"/>
      <c r="BE395" s="357"/>
      <c r="BF395" s="357"/>
      <c r="BG395" s="357"/>
      <c r="BH395" s="357"/>
      <c r="BI395" s="357"/>
      <c r="BJ395" s="357">
        <v>17</v>
      </c>
      <c r="BK395" s="357">
        <v>18</v>
      </c>
      <c r="BL395" s="20"/>
      <c r="BM395" s="12">
        <f t="shared" si="57"/>
        <v>0</v>
      </c>
      <c r="BN395" s="37">
        <f t="shared" si="47"/>
        <v>0</v>
      </c>
      <c r="BO395" s="38">
        <f t="shared" si="48"/>
        <v>0</v>
      </c>
      <c r="BP395" s="120">
        <f t="shared" si="49"/>
        <v>35</v>
      </c>
      <c r="BQ395" s="121">
        <f t="shared" si="50"/>
        <v>0.04861111111111111</v>
      </c>
      <c r="BR395" s="108">
        <f t="shared" si="51"/>
        <v>0</v>
      </c>
      <c r="BS395" s="82">
        <f t="shared" si="52"/>
        <v>0</v>
      </c>
      <c r="BT395" s="136">
        <f t="shared" si="53"/>
        <v>0</v>
      </c>
      <c r="BU395" s="136">
        <f t="shared" si="54"/>
        <v>0</v>
      </c>
      <c r="BV395" s="109"/>
      <c r="BW395" s="5"/>
    </row>
    <row r="396" spans="1:75" s="4" customFormat="1" ht="18" customHeight="1">
      <c r="A396" s="23"/>
      <c r="B396" s="212" t="s">
        <v>165</v>
      </c>
      <c r="C396" s="163"/>
      <c r="D396" s="163"/>
      <c r="E396" s="164"/>
      <c r="F396" s="163"/>
      <c r="G396" s="163"/>
      <c r="H396" s="163"/>
      <c r="I396" s="163"/>
      <c r="J396" s="163"/>
      <c r="K396" s="163"/>
      <c r="L396" s="280"/>
      <c r="M396" s="163"/>
      <c r="N396" s="163"/>
      <c r="O396" s="164"/>
      <c r="P396" s="163"/>
      <c r="Q396" s="163"/>
      <c r="R396" s="164"/>
      <c r="S396" s="243"/>
      <c r="T396" s="163"/>
      <c r="U396" s="164"/>
      <c r="V396" s="280"/>
      <c r="W396" s="280"/>
      <c r="X396" s="280"/>
      <c r="Y396" s="280"/>
      <c r="Z396" s="281"/>
      <c r="AA396" s="280"/>
      <c r="AB396" s="280"/>
      <c r="AC396" s="280"/>
      <c r="AD396" s="280"/>
      <c r="AE396" s="282"/>
      <c r="AF396" s="280"/>
      <c r="AG396" s="506"/>
      <c r="AH396" s="280"/>
      <c r="AI396" s="280"/>
      <c r="AJ396" s="280"/>
      <c r="AK396" s="186"/>
      <c r="AL396" s="518"/>
      <c r="AM396" s="186"/>
      <c r="AN396" s="283"/>
      <c r="AO396" s="284"/>
      <c r="AP396" s="186">
        <v>6</v>
      </c>
      <c r="AQ396" s="186"/>
      <c r="AR396" s="186"/>
      <c r="AS396" s="285"/>
      <c r="AT396" s="285"/>
      <c r="AU396" s="285"/>
      <c r="AV396" s="249"/>
      <c r="AW396" s="249"/>
      <c r="AX396" s="249"/>
      <c r="AY396" s="249"/>
      <c r="AZ396" s="249"/>
      <c r="BA396" s="250"/>
      <c r="BB396" s="250"/>
      <c r="BC396" s="250"/>
      <c r="BD396" s="250"/>
      <c r="BE396" s="357"/>
      <c r="BF396" s="357"/>
      <c r="BG396" s="357"/>
      <c r="BH396" s="357"/>
      <c r="BI396" s="357"/>
      <c r="BJ396" s="357"/>
      <c r="BK396" s="357"/>
      <c r="BL396" s="20"/>
      <c r="BM396" s="12">
        <f t="shared" si="57"/>
        <v>0</v>
      </c>
      <c r="BN396" s="37">
        <f t="shared" si="47"/>
        <v>6</v>
      </c>
      <c r="BO396" s="38">
        <f t="shared" si="48"/>
        <v>0.008333333333333333</v>
      </c>
      <c r="BP396" s="120">
        <f t="shared" si="49"/>
        <v>0</v>
      </c>
      <c r="BQ396" s="121">
        <f t="shared" si="50"/>
        <v>0</v>
      </c>
      <c r="BR396" s="108">
        <f t="shared" si="51"/>
        <v>0</v>
      </c>
      <c r="BS396" s="82">
        <f t="shared" si="52"/>
        <v>0</v>
      </c>
      <c r="BT396" s="136">
        <f t="shared" si="53"/>
        <v>0</v>
      </c>
      <c r="BU396" s="136">
        <f t="shared" si="54"/>
        <v>0</v>
      </c>
      <c r="BV396" s="109"/>
      <c r="BW396" s="5"/>
    </row>
    <row r="397" spans="1:75" s="4" customFormat="1" ht="18" customHeight="1">
      <c r="A397" s="23" t="s">
        <v>122</v>
      </c>
      <c r="B397" s="212"/>
      <c r="C397" s="163"/>
      <c r="D397" s="163"/>
      <c r="E397" s="164"/>
      <c r="F397" s="163"/>
      <c r="G397" s="163"/>
      <c r="H397" s="163"/>
      <c r="I397" s="163"/>
      <c r="J397" s="163"/>
      <c r="K397" s="163"/>
      <c r="L397" s="280"/>
      <c r="M397" s="163"/>
      <c r="N397" s="163"/>
      <c r="O397" s="164"/>
      <c r="P397" s="163"/>
      <c r="Q397" s="163"/>
      <c r="R397" s="164"/>
      <c r="S397" s="243"/>
      <c r="T397" s="163"/>
      <c r="U397" s="164"/>
      <c r="V397" s="280"/>
      <c r="W397" s="280"/>
      <c r="X397" s="280"/>
      <c r="Y397" s="280"/>
      <c r="Z397" s="281"/>
      <c r="AA397" s="280"/>
      <c r="AB397" s="280"/>
      <c r="AC397" s="280"/>
      <c r="AD397" s="280"/>
      <c r="AE397" s="282"/>
      <c r="AF397" s="280"/>
      <c r="AG397" s="506"/>
      <c r="AH397" s="280"/>
      <c r="AI397" s="280"/>
      <c r="AJ397" s="280"/>
      <c r="AK397" s="186"/>
      <c r="AL397" s="518"/>
      <c r="AM397" s="186"/>
      <c r="AN397" s="283"/>
      <c r="AO397" s="284"/>
      <c r="AP397" s="186"/>
      <c r="AQ397" s="186"/>
      <c r="AR397" s="186"/>
      <c r="AS397" s="285"/>
      <c r="AT397" s="285"/>
      <c r="AU397" s="285"/>
      <c r="AV397" s="249"/>
      <c r="AW397" s="249"/>
      <c r="AX397" s="249"/>
      <c r="AY397" s="249"/>
      <c r="AZ397" s="249"/>
      <c r="BA397" s="250"/>
      <c r="BB397" s="250"/>
      <c r="BC397" s="250"/>
      <c r="BD397" s="250"/>
      <c r="BE397" s="357"/>
      <c r="BF397" s="357"/>
      <c r="BG397" s="357"/>
      <c r="BH397" s="357"/>
      <c r="BI397" s="357"/>
      <c r="BJ397" s="357"/>
      <c r="BK397" s="357"/>
      <c r="BL397" s="20">
        <f>BR397</f>
        <v>252</v>
      </c>
      <c r="BM397" s="12">
        <f>BL397/720</f>
        <v>0.35</v>
      </c>
      <c r="BN397" s="37"/>
      <c r="BO397" s="38"/>
      <c r="BP397" s="120"/>
      <c r="BQ397" s="121"/>
      <c r="BR397" s="108">
        <f>SUM(BR398:BR401)</f>
        <v>252</v>
      </c>
      <c r="BS397" s="82">
        <f t="shared" si="52"/>
        <v>0.35</v>
      </c>
      <c r="BT397" s="136"/>
      <c r="BU397" s="136"/>
      <c r="BV397" s="109"/>
      <c r="BW397" s="5"/>
    </row>
    <row r="398" spans="1:75" s="4" customFormat="1" ht="41.25" customHeight="1">
      <c r="A398" s="360"/>
      <c r="B398" s="214" t="s">
        <v>293</v>
      </c>
      <c r="C398" s="165"/>
      <c r="D398" s="165"/>
      <c r="E398" s="166"/>
      <c r="F398" s="165"/>
      <c r="G398" s="165"/>
      <c r="H398" s="165"/>
      <c r="I398" s="165"/>
      <c r="J398" s="165"/>
      <c r="K398" s="165"/>
      <c r="L398" s="286"/>
      <c r="M398" s="165"/>
      <c r="N398" s="165"/>
      <c r="O398" s="166"/>
      <c r="P398" s="165"/>
      <c r="Q398" s="165"/>
      <c r="R398" s="166"/>
      <c r="S398" s="193"/>
      <c r="T398" s="165"/>
      <c r="U398" s="166"/>
      <c r="V398" s="286"/>
      <c r="W398" s="286"/>
      <c r="X398" s="286"/>
      <c r="Y398" s="286"/>
      <c r="Z398" s="287"/>
      <c r="AA398" s="286"/>
      <c r="AB398" s="286"/>
      <c r="AC398" s="286"/>
      <c r="AD398" s="286"/>
      <c r="AE398" s="288"/>
      <c r="AF398" s="286"/>
      <c r="AG398" s="289"/>
      <c r="AH398" s="286"/>
      <c r="AI398" s="286"/>
      <c r="AJ398" s="286"/>
      <c r="AK398" s="286"/>
      <c r="AL398" s="287"/>
      <c r="AM398" s="286"/>
      <c r="AN398" s="289"/>
      <c r="AO398" s="290"/>
      <c r="AP398" s="286"/>
      <c r="AQ398" s="286"/>
      <c r="AR398" s="286"/>
      <c r="AS398" s="291"/>
      <c r="AT398" s="291"/>
      <c r="AU398" s="249">
        <v>238</v>
      </c>
      <c r="AV398" s="249"/>
      <c r="AW398" s="249"/>
      <c r="AX398" s="249"/>
      <c r="AY398" s="249"/>
      <c r="AZ398" s="249"/>
      <c r="BA398" s="250"/>
      <c r="BB398" s="250"/>
      <c r="BC398" s="250"/>
      <c r="BD398" s="250"/>
      <c r="BE398" s="357"/>
      <c r="BF398" s="357"/>
      <c r="BG398" s="357"/>
      <c r="BH398" s="357"/>
      <c r="BI398" s="357"/>
      <c r="BJ398" s="357"/>
      <c r="BK398" s="357"/>
      <c r="BL398" s="20"/>
      <c r="BM398" s="12">
        <f t="shared" si="57"/>
        <v>0</v>
      </c>
      <c r="BN398" s="37">
        <f t="shared" si="47"/>
        <v>0</v>
      </c>
      <c r="BO398" s="38">
        <f t="shared" si="48"/>
        <v>0</v>
      </c>
      <c r="BP398" s="120">
        <f t="shared" si="49"/>
        <v>0</v>
      </c>
      <c r="BQ398" s="121">
        <f t="shared" si="50"/>
        <v>0</v>
      </c>
      <c r="BR398" s="108">
        <f t="shared" si="51"/>
        <v>238</v>
      </c>
      <c r="BS398" s="82">
        <f t="shared" si="52"/>
        <v>0.33055555555555555</v>
      </c>
      <c r="BT398" s="136">
        <f t="shared" si="53"/>
        <v>0</v>
      </c>
      <c r="BU398" s="136">
        <f t="shared" si="54"/>
        <v>0</v>
      </c>
      <c r="BV398" s="109"/>
      <c r="BW398" s="5"/>
    </row>
    <row r="399" spans="1:75" s="4" customFormat="1" ht="16.5" customHeight="1">
      <c r="A399" s="23"/>
      <c r="B399" s="212" t="s">
        <v>1</v>
      </c>
      <c r="C399" s="165"/>
      <c r="D399" s="165"/>
      <c r="E399" s="166"/>
      <c r="F399" s="165"/>
      <c r="G399" s="165"/>
      <c r="H399" s="165"/>
      <c r="I399" s="165"/>
      <c r="J399" s="165"/>
      <c r="K399" s="165"/>
      <c r="L399" s="185"/>
      <c r="M399" s="165"/>
      <c r="N399" s="165"/>
      <c r="O399" s="166"/>
      <c r="P399" s="165"/>
      <c r="Q399" s="165"/>
      <c r="R399" s="166"/>
      <c r="S399" s="193"/>
      <c r="T399" s="165"/>
      <c r="U399" s="166"/>
      <c r="V399" s="185"/>
      <c r="W399" s="185"/>
      <c r="X399" s="185"/>
      <c r="Y399" s="185"/>
      <c r="Z399" s="245"/>
      <c r="AA399" s="185"/>
      <c r="AB399" s="185"/>
      <c r="AC399" s="185"/>
      <c r="AD399" s="185"/>
      <c r="AE399" s="246"/>
      <c r="AF399" s="185"/>
      <c r="AG399" s="247"/>
      <c r="AH399" s="185"/>
      <c r="AI399" s="185"/>
      <c r="AJ399" s="185"/>
      <c r="AK399" s="185"/>
      <c r="AL399" s="245"/>
      <c r="AM399" s="185"/>
      <c r="AN399" s="247"/>
      <c r="AO399" s="265"/>
      <c r="AP399" s="185"/>
      <c r="AQ399" s="185"/>
      <c r="AR399" s="185"/>
      <c r="AS399" s="244"/>
      <c r="AT399" s="244"/>
      <c r="AU399" s="244">
        <v>2</v>
      </c>
      <c r="AV399" s="249"/>
      <c r="AW399" s="249"/>
      <c r="AX399" s="249"/>
      <c r="AY399" s="249"/>
      <c r="AZ399" s="249"/>
      <c r="BA399" s="250"/>
      <c r="BB399" s="250"/>
      <c r="BC399" s="250"/>
      <c r="BD399" s="250"/>
      <c r="BE399" s="357"/>
      <c r="BF399" s="357"/>
      <c r="BG399" s="357"/>
      <c r="BH399" s="357"/>
      <c r="BI399" s="357"/>
      <c r="BJ399" s="357"/>
      <c r="BK399" s="357"/>
      <c r="BL399" s="20"/>
      <c r="BM399" s="12">
        <f t="shared" si="57"/>
        <v>0</v>
      </c>
      <c r="BN399" s="37">
        <f t="shared" si="47"/>
        <v>0</v>
      </c>
      <c r="BO399" s="38">
        <f t="shared" si="48"/>
        <v>0</v>
      </c>
      <c r="BP399" s="120">
        <f t="shared" si="49"/>
        <v>0</v>
      </c>
      <c r="BQ399" s="121">
        <f t="shared" si="50"/>
        <v>0</v>
      </c>
      <c r="BR399" s="108">
        <f t="shared" si="51"/>
        <v>2</v>
      </c>
      <c r="BS399" s="82">
        <f t="shared" si="52"/>
        <v>0.002777777777777778</v>
      </c>
      <c r="BT399" s="136">
        <f t="shared" si="53"/>
        <v>0</v>
      </c>
      <c r="BU399" s="136">
        <f t="shared" si="54"/>
        <v>0</v>
      </c>
      <c r="BV399" s="109"/>
      <c r="BW399" s="5"/>
    </row>
    <row r="400" spans="1:75" s="4" customFormat="1" ht="20.25" customHeight="1">
      <c r="A400" s="23"/>
      <c r="B400" s="212" t="s">
        <v>0</v>
      </c>
      <c r="C400" s="292"/>
      <c r="D400" s="292"/>
      <c r="E400" s="293"/>
      <c r="F400" s="292"/>
      <c r="G400" s="292"/>
      <c r="H400" s="292"/>
      <c r="I400" s="292"/>
      <c r="J400" s="292"/>
      <c r="K400" s="292"/>
      <c r="L400" s="185"/>
      <c r="M400" s="292"/>
      <c r="N400" s="292"/>
      <c r="O400" s="293"/>
      <c r="P400" s="292"/>
      <c r="Q400" s="292"/>
      <c r="R400" s="293"/>
      <c r="S400" s="294"/>
      <c r="T400" s="292"/>
      <c r="U400" s="293"/>
      <c r="V400" s="185"/>
      <c r="W400" s="185"/>
      <c r="X400" s="185"/>
      <c r="Y400" s="185"/>
      <c r="Z400" s="245"/>
      <c r="AA400" s="185"/>
      <c r="AB400" s="185"/>
      <c r="AC400" s="185"/>
      <c r="AD400" s="185"/>
      <c r="AE400" s="246"/>
      <c r="AF400" s="185"/>
      <c r="AG400" s="247"/>
      <c r="AH400" s="185"/>
      <c r="AI400" s="185"/>
      <c r="AJ400" s="185"/>
      <c r="AK400" s="185"/>
      <c r="AL400" s="245"/>
      <c r="AM400" s="185"/>
      <c r="AN400" s="247"/>
      <c r="AO400" s="265"/>
      <c r="AP400" s="185"/>
      <c r="AQ400" s="185"/>
      <c r="AR400" s="185"/>
      <c r="AS400" s="244"/>
      <c r="AT400" s="244"/>
      <c r="AU400" s="244">
        <v>6</v>
      </c>
      <c r="AV400" s="249"/>
      <c r="AW400" s="249"/>
      <c r="AX400" s="249"/>
      <c r="AY400" s="249"/>
      <c r="AZ400" s="249"/>
      <c r="BA400" s="250"/>
      <c r="BB400" s="250"/>
      <c r="BC400" s="250"/>
      <c r="BD400" s="250"/>
      <c r="BE400" s="357"/>
      <c r="BF400" s="357"/>
      <c r="BG400" s="357"/>
      <c r="BH400" s="357"/>
      <c r="BI400" s="357"/>
      <c r="BJ400" s="357"/>
      <c r="BK400" s="357"/>
      <c r="BL400" s="20"/>
      <c r="BM400" s="12">
        <f t="shared" si="57"/>
        <v>0</v>
      </c>
      <c r="BN400" s="37">
        <f t="shared" si="47"/>
        <v>0</v>
      </c>
      <c r="BO400" s="38">
        <f t="shared" si="48"/>
        <v>0</v>
      </c>
      <c r="BP400" s="120">
        <f t="shared" si="49"/>
        <v>0</v>
      </c>
      <c r="BQ400" s="121">
        <f t="shared" si="50"/>
        <v>0</v>
      </c>
      <c r="BR400" s="108">
        <f t="shared" si="51"/>
        <v>6</v>
      </c>
      <c r="BS400" s="82">
        <f t="shared" si="52"/>
        <v>0.008333333333333333</v>
      </c>
      <c r="BT400" s="136">
        <f t="shared" si="53"/>
        <v>0</v>
      </c>
      <c r="BU400" s="136">
        <f t="shared" si="54"/>
        <v>0</v>
      </c>
      <c r="BV400" s="109"/>
      <c r="BW400" s="5"/>
    </row>
    <row r="401" spans="1:75" s="4" customFormat="1" ht="20.25" customHeight="1">
      <c r="A401" s="23"/>
      <c r="B401" s="212" t="s">
        <v>155</v>
      </c>
      <c r="C401" s="292"/>
      <c r="D401" s="292"/>
      <c r="E401" s="293"/>
      <c r="F401" s="292"/>
      <c r="G401" s="292"/>
      <c r="H401" s="292"/>
      <c r="I401" s="292"/>
      <c r="J401" s="292"/>
      <c r="K401" s="292"/>
      <c r="L401" s="185"/>
      <c r="M401" s="292"/>
      <c r="N401" s="292"/>
      <c r="O401" s="293"/>
      <c r="P401" s="292"/>
      <c r="Q401" s="292"/>
      <c r="R401" s="293"/>
      <c r="S401" s="294"/>
      <c r="T401" s="292"/>
      <c r="U401" s="293"/>
      <c r="V401" s="185"/>
      <c r="W401" s="185"/>
      <c r="X401" s="185"/>
      <c r="Y401" s="185"/>
      <c r="Z401" s="245"/>
      <c r="AA401" s="185"/>
      <c r="AB401" s="185"/>
      <c r="AC401" s="185"/>
      <c r="AD401" s="185"/>
      <c r="AE401" s="246"/>
      <c r="AF401" s="185"/>
      <c r="AG401" s="247"/>
      <c r="AH401" s="185"/>
      <c r="AI401" s="185"/>
      <c r="AJ401" s="185"/>
      <c r="AK401" s="185"/>
      <c r="AL401" s="245"/>
      <c r="AM401" s="185"/>
      <c r="AN401" s="247"/>
      <c r="AO401" s="265"/>
      <c r="AP401" s="185"/>
      <c r="AQ401" s="185"/>
      <c r="AR401" s="185"/>
      <c r="AS401" s="244"/>
      <c r="AT401" s="244"/>
      <c r="AU401" s="244">
        <v>6</v>
      </c>
      <c r="AV401" s="249"/>
      <c r="AW401" s="249"/>
      <c r="AX401" s="249"/>
      <c r="AY401" s="249"/>
      <c r="AZ401" s="249"/>
      <c r="BA401" s="250"/>
      <c r="BB401" s="250"/>
      <c r="BC401" s="250"/>
      <c r="BD401" s="250"/>
      <c r="BE401" s="357"/>
      <c r="BF401" s="357"/>
      <c r="BG401" s="357"/>
      <c r="BH401" s="357"/>
      <c r="BI401" s="357"/>
      <c r="BJ401" s="357"/>
      <c r="BK401" s="357"/>
      <c r="BL401" s="20"/>
      <c r="BM401" s="12">
        <f t="shared" si="57"/>
        <v>0</v>
      </c>
      <c r="BN401" s="37">
        <f t="shared" si="47"/>
        <v>0</v>
      </c>
      <c r="BO401" s="38">
        <f t="shared" si="48"/>
        <v>0</v>
      </c>
      <c r="BP401" s="120">
        <f t="shared" si="49"/>
        <v>0</v>
      </c>
      <c r="BQ401" s="121">
        <f t="shared" si="50"/>
        <v>0</v>
      </c>
      <c r="BR401" s="108">
        <f t="shared" si="51"/>
        <v>6</v>
      </c>
      <c r="BS401" s="82">
        <f t="shared" si="52"/>
        <v>0.008333333333333333</v>
      </c>
      <c r="BT401" s="136">
        <f t="shared" si="53"/>
        <v>0</v>
      </c>
      <c r="BU401" s="136">
        <f t="shared" si="54"/>
        <v>0</v>
      </c>
      <c r="BV401" s="109"/>
      <c r="BW401" s="5"/>
    </row>
    <row r="402" spans="1:75" s="4" customFormat="1" ht="20.25" customHeight="1">
      <c r="A402" s="23" t="s">
        <v>123</v>
      </c>
      <c r="B402" s="212"/>
      <c r="C402" s="292"/>
      <c r="D402" s="292"/>
      <c r="E402" s="293"/>
      <c r="F402" s="292"/>
      <c r="G402" s="292"/>
      <c r="H402" s="292"/>
      <c r="I402" s="292"/>
      <c r="J402" s="292"/>
      <c r="K402" s="292"/>
      <c r="L402" s="185"/>
      <c r="M402" s="292"/>
      <c r="N402" s="292"/>
      <c r="O402" s="293"/>
      <c r="P402" s="292"/>
      <c r="Q402" s="292"/>
      <c r="R402" s="293"/>
      <c r="S402" s="294"/>
      <c r="T402" s="292"/>
      <c r="U402" s="293"/>
      <c r="V402" s="185"/>
      <c r="W402" s="185"/>
      <c r="X402" s="185"/>
      <c r="Y402" s="185"/>
      <c r="Z402" s="245"/>
      <c r="AA402" s="185"/>
      <c r="AB402" s="185"/>
      <c r="AC402" s="185"/>
      <c r="AD402" s="185"/>
      <c r="AE402" s="246"/>
      <c r="AF402" s="185"/>
      <c r="AG402" s="247"/>
      <c r="AH402" s="185"/>
      <c r="AI402" s="185"/>
      <c r="AJ402" s="185"/>
      <c r="AK402" s="185"/>
      <c r="AL402" s="245"/>
      <c r="AM402" s="185"/>
      <c r="AN402" s="247"/>
      <c r="AO402" s="265"/>
      <c r="AP402" s="185"/>
      <c r="AQ402" s="185"/>
      <c r="AR402" s="185"/>
      <c r="AS402" s="244"/>
      <c r="AT402" s="244"/>
      <c r="AU402" s="244"/>
      <c r="AV402" s="249"/>
      <c r="AW402" s="249"/>
      <c r="AX402" s="249"/>
      <c r="AY402" s="249"/>
      <c r="AZ402" s="249"/>
      <c r="BA402" s="250"/>
      <c r="BB402" s="250"/>
      <c r="BC402" s="250"/>
      <c r="BD402" s="250"/>
      <c r="BE402" s="357"/>
      <c r="BF402" s="357"/>
      <c r="BG402" s="357"/>
      <c r="BH402" s="357"/>
      <c r="BI402" s="357"/>
      <c r="BJ402" s="357"/>
      <c r="BK402" s="357"/>
      <c r="BL402" s="20">
        <f>BN402+BP402</f>
        <v>1308</v>
      </c>
      <c r="BM402" s="12">
        <f>BL402/720</f>
        <v>1.8166666666666667</v>
      </c>
      <c r="BN402" s="37">
        <f>SUM(BN403:BN410)</f>
        <v>1024</v>
      </c>
      <c r="BO402" s="38">
        <f t="shared" si="48"/>
        <v>1.4222222222222223</v>
      </c>
      <c r="BP402" s="120">
        <f>SUM(BP403:BP410)</f>
        <v>284</v>
      </c>
      <c r="BQ402" s="121">
        <f t="shared" si="50"/>
        <v>0.39444444444444443</v>
      </c>
      <c r="BR402" s="108"/>
      <c r="BS402" s="82"/>
      <c r="BT402" s="136"/>
      <c r="BU402" s="136"/>
      <c r="BV402" s="109"/>
      <c r="BW402" s="5"/>
    </row>
    <row r="403" spans="1:75" s="4" customFormat="1" ht="15.75" customHeight="1">
      <c r="A403" s="360"/>
      <c r="B403" s="214" t="s">
        <v>124</v>
      </c>
      <c r="C403" s="271"/>
      <c r="D403" s="271">
        <v>100</v>
      </c>
      <c r="E403" s="272">
        <v>100</v>
      </c>
      <c r="F403" s="271"/>
      <c r="G403" s="271">
        <v>100</v>
      </c>
      <c r="H403" s="271">
        <v>40</v>
      </c>
      <c r="I403" s="271"/>
      <c r="J403" s="271"/>
      <c r="K403" s="271">
        <v>100</v>
      </c>
      <c r="L403" s="185"/>
      <c r="M403" s="271"/>
      <c r="N403" s="271">
        <v>100</v>
      </c>
      <c r="O403" s="272">
        <v>100</v>
      </c>
      <c r="P403" s="271">
        <v>40</v>
      </c>
      <c r="Q403" s="271"/>
      <c r="R403" s="272"/>
      <c r="S403" s="273"/>
      <c r="T403" s="271"/>
      <c r="U403" s="272"/>
      <c r="V403" s="185"/>
      <c r="W403" s="185"/>
      <c r="X403" s="185"/>
      <c r="Y403" s="185"/>
      <c r="Z403" s="245"/>
      <c r="AA403" s="185"/>
      <c r="AB403" s="185"/>
      <c r="AC403" s="185"/>
      <c r="AD403" s="185"/>
      <c r="AE403" s="246"/>
      <c r="AF403" s="185"/>
      <c r="AG403" s="247"/>
      <c r="AH403" s="185">
        <v>90</v>
      </c>
      <c r="AI403" s="185"/>
      <c r="AJ403" s="185"/>
      <c r="AK403" s="185"/>
      <c r="AL403" s="245"/>
      <c r="AM403" s="185"/>
      <c r="AN403" s="247"/>
      <c r="AO403" s="265">
        <v>90</v>
      </c>
      <c r="AP403" s="185"/>
      <c r="AQ403" s="185"/>
      <c r="AR403" s="185"/>
      <c r="AS403" s="295"/>
      <c r="AT403" s="295"/>
      <c r="AU403" s="295"/>
      <c r="AV403" s="249"/>
      <c r="AW403" s="249"/>
      <c r="AX403" s="249"/>
      <c r="AY403" s="249"/>
      <c r="AZ403" s="249"/>
      <c r="BA403" s="250"/>
      <c r="BB403" s="250"/>
      <c r="BC403" s="250"/>
      <c r="BD403" s="250"/>
      <c r="BE403" s="357"/>
      <c r="BF403" s="357"/>
      <c r="BG403" s="357"/>
      <c r="BH403" s="357"/>
      <c r="BI403" s="357"/>
      <c r="BJ403" s="357"/>
      <c r="BK403" s="357"/>
      <c r="BL403" s="20"/>
      <c r="BM403" s="12">
        <f t="shared" si="57"/>
        <v>0</v>
      </c>
      <c r="BN403" s="37">
        <f t="shared" si="47"/>
        <v>660</v>
      </c>
      <c r="BO403" s="38">
        <f t="shared" si="48"/>
        <v>0.9166666666666666</v>
      </c>
      <c r="BP403" s="120">
        <f t="shared" si="49"/>
        <v>200</v>
      </c>
      <c r="BQ403" s="121">
        <f t="shared" si="50"/>
        <v>0.2777777777777778</v>
      </c>
      <c r="BR403" s="108">
        <f t="shared" si="51"/>
        <v>0</v>
      </c>
      <c r="BS403" s="82">
        <f t="shared" si="52"/>
        <v>0</v>
      </c>
      <c r="BT403" s="136">
        <f t="shared" si="53"/>
        <v>0</v>
      </c>
      <c r="BU403" s="136">
        <f t="shared" si="54"/>
        <v>0</v>
      </c>
      <c r="BV403" s="109"/>
      <c r="BW403" s="5"/>
    </row>
    <row r="404" spans="1:75" s="4" customFormat="1" ht="16.5" customHeight="1">
      <c r="A404" s="23"/>
      <c r="B404" s="212" t="s">
        <v>1</v>
      </c>
      <c r="C404" s="165"/>
      <c r="D404" s="165"/>
      <c r="E404" s="166"/>
      <c r="F404" s="165"/>
      <c r="G404" s="165"/>
      <c r="H404" s="165"/>
      <c r="I404" s="165"/>
      <c r="J404" s="165"/>
      <c r="K404" s="165"/>
      <c r="L404" s="185"/>
      <c r="M404" s="165"/>
      <c r="N404" s="165"/>
      <c r="O404" s="166"/>
      <c r="P404" s="165"/>
      <c r="Q404" s="165"/>
      <c r="R404" s="166"/>
      <c r="S404" s="193"/>
      <c r="T404" s="165"/>
      <c r="U404" s="166"/>
      <c r="V404" s="185"/>
      <c r="W404" s="185"/>
      <c r="X404" s="185"/>
      <c r="Y404" s="185"/>
      <c r="Z404" s="245"/>
      <c r="AA404" s="185"/>
      <c r="AB404" s="185"/>
      <c r="AC404" s="185"/>
      <c r="AD404" s="185"/>
      <c r="AE404" s="246"/>
      <c r="AF404" s="185"/>
      <c r="AG404" s="247"/>
      <c r="AH404" s="185"/>
      <c r="AI404" s="185"/>
      <c r="AJ404" s="185"/>
      <c r="AK404" s="185"/>
      <c r="AL404" s="245"/>
      <c r="AM404" s="185"/>
      <c r="AN404" s="247"/>
      <c r="AO404" s="265">
        <v>1</v>
      </c>
      <c r="AP404" s="185"/>
      <c r="AQ404" s="185"/>
      <c r="AR404" s="185"/>
      <c r="AS404" s="295"/>
      <c r="AT404" s="295"/>
      <c r="AU404" s="295"/>
      <c r="AV404" s="249"/>
      <c r="AW404" s="249"/>
      <c r="AX404" s="249"/>
      <c r="AY404" s="249"/>
      <c r="AZ404" s="249"/>
      <c r="BA404" s="250"/>
      <c r="BB404" s="250"/>
      <c r="BC404" s="250"/>
      <c r="BD404" s="250"/>
      <c r="BE404" s="357"/>
      <c r="BF404" s="357"/>
      <c r="BG404" s="357"/>
      <c r="BH404" s="357"/>
      <c r="BI404" s="357"/>
      <c r="BJ404" s="357"/>
      <c r="BK404" s="357"/>
      <c r="BL404" s="20"/>
      <c r="BM404" s="12">
        <f t="shared" si="57"/>
        <v>0</v>
      </c>
      <c r="BN404" s="37">
        <f t="shared" si="47"/>
        <v>1</v>
      </c>
      <c r="BO404" s="38">
        <f t="shared" si="48"/>
        <v>0.001388888888888889</v>
      </c>
      <c r="BP404" s="120">
        <f t="shared" si="49"/>
        <v>0</v>
      </c>
      <c r="BQ404" s="121">
        <f t="shared" si="50"/>
        <v>0</v>
      </c>
      <c r="BR404" s="108">
        <f t="shared" si="51"/>
        <v>0</v>
      </c>
      <c r="BS404" s="82">
        <f t="shared" si="52"/>
        <v>0</v>
      </c>
      <c r="BT404" s="136">
        <f t="shared" si="53"/>
        <v>0</v>
      </c>
      <c r="BU404" s="136">
        <f t="shared" si="54"/>
        <v>0</v>
      </c>
      <c r="BV404" s="109"/>
      <c r="BW404" s="5"/>
    </row>
    <row r="405" spans="1:75" s="4" customFormat="1" ht="15" customHeight="1">
      <c r="A405" s="23"/>
      <c r="B405" s="171" t="s">
        <v>0</v>
      </c>
      <c r="C405" s="163"/>
      <c r="D405" s="163"/>
      <c r="E405" s="164"/>
      <c r="F405" s="163"/>
      <c r="G405" s="163"/>
      <c r="H405" s="163"/>
      <c r="I405" s="163"/>
      <c r="J405" s="163"/>
      <c r="K405" s="163"/>
      <c r="L405" s="185"/>
      <c r="M405" s="163"/>
      <c r="N405" s="163"/>
      <c r="O405" s="164"/>
      <c r="P405" s="163"/>
      <c r="Q405" s="163"/>
      <c r="R405" s="164"/>
      <c r="S405" s="243"/>
      <c r="T405" s="163"/>
      <c r="U405" s="164"/>
      <c r="V405" s="185"/>
      <c r="W405" s="185"/>
      <c r="X405" s="185"/>
      <c r="Y405" s="185"/>
      <c r="Z405" s="245"/>
      <c r="AA405" s="185"/>
      <c r="AB405" s="185"/>
      <c r="AC405" s="185"/>
      <c r="AD405" s="185"/>
      <c r="AE405" s="246"/>
      <c r="AF405" s="185"/>
      <c r="AG405" s="247"/>
      <c r="AH405" s="185"/>
      <c r="AI405" s="185"/>
      <c r="AJ405" s="185"/>
      <c r="AK405" s="185"/>
      <c r="AL405" s="245"/>
      <c r="AM405" s="185"/>
      <c r="AN405" s="247"/>
      <c r="AO405" s="265">
        <v>3</v>
      </c>
      <c r="AP405" s="185"/>
      <c r="AQ405" s="185"/>
      <c r="AR405" s="185"/>
      <c r="AS405" s="295"/>
      <c r="AT405" s="295"/>
      <c r="AU405" s="295"/>
      <c r="AV405" s="249"/>
      <c r="AW405" s="249"/>
      <c r="AX405" s="249"/>
      <c r="AY405" s="249"/>
      <c r="AZ405" s="249"/>
      <c r="BA405" s="250"/>
      <c r="BB405" s="250"/>
      <c r="BC405" s="250"/>
      <c r="BD405" s="250"/>
      <c r="BE405" s="357"/>
      <c r="BF405" s="357"/>
      <c r="BG405" s="357"/>
      <c r="BH405" s="357"/>
      <c r="BI405" s="357"/>
      <c r="BJ405" s="357"/>
      <c r="BK405" s="357"/>
      <c r="BL405" s="20"/>
      <c r="BM405" s="12">
        <f t="shared" si="57"/>
        <v>0</v>
      </c>
      <c r="BN405" s="37">
        <f t="shared" si="47"/>
        <v>3</v>
      </c>
      <c r="BO405" s="38">
        <f t="shared" si="48"/>
        <v>0.004166666666666667</v>
      </c>
      <c r="BP405" s="120">
        <f t="shared" si="49"/>
        <v>0</v>
      </c>
      <c r="BQ405" s="121">
        <f t="shared" si="50"/>
        <v>0</v>
      </c>
      <c r="BR405" s="108">
        <f t="shared" si="51"/>
        <v>0</v>
      </c>
      <c r="BS405" s="82">
        <f t="shared" si="52"/>
        <v>0</v>
      </c>
      <c r="BT405" s="136">
        <f t="shared" si="53"/>
        <v>0</v>
      </c>
      <c r="BU405" s="136">
        <f t="shared" si="54"/>
        <v>0</v>
      </c>
      <c r="BV405" s="109"/>
      <c r="BW405" s="5"/>
    </row>
    <row r="406" spans="1:75" s="4" customFormat="1" ht="17.25" customHeight="1">
      <c r="A406" s="23"/>
      <c r="B406" s="172" t="s">
        <v>125</v>
      </c>
      <c r="C406" s="165"/>
      <c r="D406" s="165"/>
      <c r="E406" s="166"/>
      <c r="F406" s="165">
        <v>40</v>
      </c>
      <c r="G406" s="165"/>
      <c r="H406" s="165"/>
      <c r="I406" s="165"/>
      <c r="J406" s="165"/>
      <c r="K406" s="165"/>
      <c r="L406" s="183">
        <v>84</v>
      </c>
      <c r="M406" s="165">
        <v>24</v>
      </c>
      <c r="N406" s="165"/>
      <c r="O406" s="166"/>
      <c r="P406" s="165"/>
      <c r="Q406" s="165"/>
      <c r="R406" s="166"/>
      <c r="S406" s="193"/>
      <c r="T406" s="165">
        <v>40</v>
      </c>
      <c r="U406" s="166">
        <v>40</v>
      </c>
      <c r="V406" s="183"/>
      <c r="W406" s="185">
        <v>44</v>
      </c>
      <c r="X406" s="183"/>
      <c r="Y406" s="183"/>
      <c r="Z406" s="266"/>
      <c r="AA406" s="183">
        <v>84</v>
      </c>
      <c r="AB406" s="183"/>
      <c r="AC406" s="183"/>
      <c r="AD406" s="183">
        <v>44</v>
      </c>
      <c r="AE406" s="267">
        <v>44</v>
      </c>
      <c r="AF406" s="183"/>
      <c r="AG406" s="268"/>
      <c r="AH406" s="183"/>
      <c r="AI406" s="183"/>
      <c r="AJ406" s="183"/>
      <c r="AK406" s="183"/>
      <c r="AL406" s="266"/>
      <c r="AM406" s="183"/>
      <c r="AN406" s="268"/>
      <c r="AO406" s="269"/>
      <c r="AP406" s="183"/>
      <c r="AQ406" s="183"/>
      <c r="AR406" s="183"/>
      <c r="AS406" s="295"/>
      <c r="AT406" s="295"/>
      <c r="AU406" s="295"/>
      <c r="AV406" s="249"/>
      <c r="AW406" s="249"/>
      <c r="AX406" s="249"/>
      <c r="AY406" s="249"/>
      <c r="AZ406" s="249"/>
      <c r="BA406" s="250"/>
      <c r="BB406" s="250"/>
      <c r="BC406" s="250"/>
      <c r="BD406" s="250"/>
      <c r="BE406" s="357"/>
      <c r="BF406" s="357"/>
      <c r="BG406" s="357"/>
      <c r="BH406" s="357"/>
      <c r="BI406" s="357"/>
      <c r="BJ406" s="357"/>
      <c r="BK406" s="357"/>
      <c r="BL406" s="20"/>
      <c r="BM406" s="12">
        <f t="shared" si="57"/>
        <v>0</v>
      </c>
      <c r="BN406" s="37">
        <f t="shared" si="47"/>
        <v>360</v>
      </c>
      <c r="BO406" s="38">
        <f t="shared" si="48"/>
        <v>0.5</v>
      </c>
      <c r="BP406" s="120">
        <f t="shared" si="49"/>
        <v>84</v>
      </c>
      <c r="BQ406" s="121">
        <f t="shared" si="50"/>
        <v>0.11666666666666667</v>
      </c>
      <c r="BR406" s="108">
        <f t="shared" si="51"/>
        <v>0</v>
      </c>
      <c r="BS406" s="82">
        <f t="shared" si="52"/>
        <v>0</v>
      </c>
      <c r="BT406" s="136">
        <f t="shared" si="53"/>
        <v>0</v>
      </c>
      <c r="BU406" s="136">
        <f t="shared" si="54"/>
        <v>0</v>
      </c>
      <c r="BV406" s="109"/>
      <c r="BW406" s="5"/>
    </row>
    <row r="407" spans="1:75" s="4" customFormat="1" ht="15" customHeight="1">
      <c r="A407" s="23"/>
      <c r="B407" s="171" t="s">
        <v>1</v>
      </c>
      <c r="C407" s="165"/>
      <c r="D407" s="165"/>
      <c r="E407" s="166"/>
      <c r="F407" s="165"/>
      <c r="G407" s="165"/>
      <c r="H407" s="165"/>
      <c r="I407" s="165"/>
      <c r="J407" s="165"/>
      <c r="K407" s="165"/>
      <c r="L407" s="185"/>
      <c r="M407" s="165"/>
      <c r="N407" s="165"/>
      <c r="O407" s="166"/>
      <c r="P407" s="165"/>
      <c r="Q407" s="165"/>
      <c r="R407" s="166"/>
      <c r="S407" s="193"/>
      <c r="T407" s="165"/>
      <c r="U407" s="166"/>
      <c r="V407" s="185"/>
      <c r="W407" s="185"/>
      <c r="X407" s="185"/>
      <c r="Y407" s="185"/>
      <c r="Z407" s="245"/>
      <c r="AA407" s="185"/>
      <c r="AB407" s="185"/>
      <c r="AC407" s="185"/>
      <c r="AD407" s="185"/>
      <c r="AE407" s="246"/>
      <c r="AF407" s="185"/>
      <c r="AG407" s="247"/>
      <c r="AH407" s="185"/>
      <c r="AI407" s="185"/>
      <c r="AJ407" s="185"/>
      <c r="AK407" s="185"/>
      <c r="AL407" s="245"/>
      <c r="AM407" s="185"/>
      <c r="AN407" s="247"/>
      <c r="AO407" s="265"/>
      <c r="AP407" s="185"/>
      <c r="AQ407" s="185"/>
      <c r="AR407" s="185"/>
      <c r="AS407" s="295"/>
      <c r="AT407" s="295"/>
      <c r="AU407" s="295"/>
      <c r="AV407" s="249"/>
      <c r="AW407" s="249"/>
      <c r="AX407" s="249"/>
      <c r="AY407" s="249"/>
      <c r="AZ407" s="249"/>
      <c r="BA407" s="250"/>
      <c r="BB407" s="250"/>
      <c r="BC407" s="250"/>
      <c r="BD407" s="250"/>
      <c r="BE407" s="357"/>
      <c r="BF407" s="357"/>
      <c r="BG407" s="357"/>
      <c r="BH407" s="357"/>
      <c r="BI407" s="357"/>
      <c r="BJ407" s="357"/>
      <c r="BK407" s="357"/>
      <c r="BL407" s="20"/>
      <c r="BM407" s="12">
        <f t="shared" si="57"/>
        <v>0</v>
      </c>
      <c r="BN407" s="37">
        <f t="shared" si="47"/>
        <v>0</v>
      </c>
      <c r="BO407" s="38">
        <f t="shared" si="48"/>
        <v>0</v>
      </c>
      <c r="BP407" s="120">
        <f t="shared" si="49"/>
        <v>0</v>
      </c>
      <c r="BQ407" s="121">
        <f t="shared" si="50"/>
        <v>0</v>
      </c>
      <c r="BR407" s="108">
        <f t="shared" si="51"/>
        <v>0</v>
      </c>
      <c r="BS407" s="82">
        <f t="shared" si="52"/>
        <v>0</v>
      </c>
      <c r="BT407" s="136">
        <f t="shared" si="53"/>
        <v>0</v>
      </c>
      <c r="BU407" s="136">
        <f t="shared" si="54"/>
        <v>0</v>
      </c>
      <c r="BV407" s="109"/>
      <c r="BW407" s="5"/>
    </row>
    <row r="408" spans="1:75" s="4" customFormat="1" ht="15" customHeight="1">
      <c r="A408" s="23"/>
      <c r="B408" s="171" t="s">
        <v>0</v>
      </c>
      <c r="C408" s="163"/>
      <c r="D408" s="163"/>
      <c r="E408" s="164"/>
      <c r="F408" s="163"/>
      <c r="G408" s="163"/>
      <c r="H408" s="163"/>
      <c r="I408" s="163"/>
      <c r="J408" s="163"/>
      <c r="K408" s="163"/>
      <c r="L408" s="185"/>
      <c r="M408" s="163"/>
      <c r="N408" s="163"/>
      <c r="O408" s="164"/>
      <c r="P408" s="163"/>
      <c r="Q408" s="163"/>
      <c r="R408" s="164"/>
      <c r="S408" s="243"/>
      <c r="T408" s="163"/>
      <c r="U408" s="164"/>
      <c r="V408" s="185"/>
      <c r="W408" s="185"/>
      <c r="X408" s="185"/>
      <c r="Y408" s="185"/>
      <c r="Z408" s="245"/>
      <c r="AA408" s="185"/>
      <c r="AB408" s="185"/>
      <c r="AC408" s="185"/>
      <c r="AD408" s="185"/>
      <c r="AE408" s="246"/>
      <c r="AF408" s="185"/>
      <c r="AG408" s="247"/>
      <c r="AH408" s="185"/>
      <c r="AI408" s="185"/>
      <c r="AJ408" s="185"/>
      <c r="AK408" s="185"/>
      <c r="AL408" s="245"/>
      <c r="AM408" s="185"/>
      <c r="AN408" s="247"/>
      <c r="AO408" s="265"/>
      <c r="AP408" s="185"/>
      <c r="AQ408" s="185"/>
      <c r="AR408" s="185"/>
      <c r="AS408" s="295"/>
      <c r="AT408" s="295"/>
      <c r="AU408" s="295"/>
      <c r="AV408" s="249"/>
      <c r="AW408" s="249"/>
      <c r="AX408" s="249"/>
      <c r="AY408" s="249"/>
      <c r="AZ408" s="249"/>
      <c r="BA408" s="250"/>
      <c r="BB408" s="250"/>
      <c r="BC408" s="250"/>
      <c r="BD408" s="250"/>
      <c r="BE408" s="357"/>
      <c r="BF408" s="357"/>
      <c r="BG408" s="357"/>
      <c r="BH408" s="357"/>
      <c r="BI408" s="357"/>
      <c r="BJ408" s="357"/>
      <c r="BK408" s="357"/>
      <c r="BL408" s="20"/>
      <c r="BM408" s="12">
        <f t="shared" si="57"/>
        <v>0</v>
      </c>
      <c r="BN408" s="37">
        <f t="shared" si="47"/>
        <v>0</v>
      </c>
      <c r="BO408" s="38">
        <f t="shared" si="48"/>
        <v>0</v>
      </c>
      <c r="BP408" s="120">
        <f t="shared" si="49"/>
        <v>0</v>
      </c>
      <c r="BQ408" s="121">
        <f t="shared" si="50"/>
        <v>0</v>
      </c>
      <c r="BR408" s="108">
        <f t="shared" si="51"/>
        <v>0</v>
      </c>
      <c r="BS408" s="82">
        <f t="shared" si="52"/>
        <v>0</v>
      </c>
      <c r="BT408" s="136">
        <f t="shared" si="53"/>
        <v>0</v>
      </c>
      <c r="BU408" s="136">
        <f t="shared" si="54"/>
        <v>0</v>
      </c>
      <c r="BV408" s="109"/>
      <c r="BW408" s="5"/>
    </row>
    <row r="409" spans="1:75" s="4" customFormat="1" ht="56.25" customHeight="1">
      <c r="A409" s="23"/>
      <c r="B409" s="172" t="s">
        <v>126</v>
      </c>
      <c r="C409" s="165"/>
      <c r="D409" s="165"/>
      <c r="E409" s="166"/>
      <c r="F409" s="165"/>
      <c r="G409" s="165"/>
      <c r="H409" s="165"/>
      <c r="I409" s="165"/>
      <c r="J409" s="165"/>
      <c r="K409" s="165"/>
      <c r="L409" s="185"/>
      <c r="M409" s="165"/>
      <c r="N409" s="165"/>
      <c r="O409" s="166"/>
      <c r="P409" s="165"/>
      <c r="Q409" s="165"/>
      <c r="R409" s="166"/>
      <c r="S409" s="193"/>
      <c r="T409" s="165"/>
      <c r="U409" s="166"/>
      <c r="V409" s="185"/>
      <c r="W409" s="185"/>
      <c r="X409" s="185"/>
      <c r="Y409" s="185"/>
      <c r="Z409" s="245"/>
      <c r="AA409" s="185"/>
      <c r="AB409" s="185"/>
      <c r="AC409" s="185"/>
      <c r="AD409" s="185"/>
      <c r="AE409" s="246"/>
      <c r="AF409" s="185"/>
      <c r="AG409" s="247"/>
      <c r="AH409" s="185"/>
      <c r="AI409" s="185"/>
      <c r="AJ409" s="185"/>
      <c r="AK409" s="185"/>
      <c r="AL409" s="245"/>
      <c r="AM409" s="185"/>
      <c r="AN409" s="247"/>
      <c r="AO409" s="265"/>
      <c r="AP409" s="185"/>
      <c r="AQ409" s="185"/>
      <c r="AR409" s="185"/>
      <c r="AS409" s="295"/>
      <c r="AT409" s="295"/>
      <c r="AU409" s="295"/>
      <c r="AV409" s="249"/>
      <c r="AW409" s="249"/>
      <c r="AX409" s="249"/>
      <c r="AY409" s="249"/>
      <c r="AZ409" s="249"/>
      <c r="BA409" s="250"/>
      <c r="BB409" s="250"/>
      <c r="BC409" s="250"/>
      <c r="BD409" s="250"/>
      <c r="BE409" s="357"/>
      <c r="BF409" s="357"/>
      <c r="BG409" s="357"/>
      <c r="BH409" s="357"/>
      <c r="BI409" s="357"/>
      <c r="BJ409" s="357"/>
      <c r="BK409" s="357"/>
      <c r="BL409" s="20"/>
      <c r="BM409" s="12">
        <f t="shared" si="57"/>
        <v>0</v>
      </c>
      <c r="BN409" s="37">
        <f t="shared" si="47"/>
        <v>0</v>
      </c>
      <c r="BO409" s="38">
        <f t="shared" si="48"/>
        <v>0</v>
      </c>
      <c r="BP409" s="120">
        <f t="shared" si="49"/>
        <v>0</v>
      </c>
      <c r="BQ409" s="121">
        <f t="shared" si="50"/>
        <v>0</v>
      </c>
      <c r="BR409" s="108">
        <f t="shared" si="51"/>
        <v>0</v>
      </c>
      <c r="BS409" s="82">
        <f t="shared" si="52"/>
        <v>0</v>
      </c>
      <c r="BT409" s="136">
        <f t="shared" si="53"/>
        <v>0</v>
      </c>
      <c r="BU409" s="136">
        <f t="shared" si="54"/>
        <v>0</v>
      </c>
      <c r="BV409" s="109"/>
      <c r="BW409" s="5"/>
    </row>
    <row r="410" spans="1:75" s="4" customFormat="1" ht="18" customHeight="1">
      <c r="A410" s="23"/>
      <c r="B410" s="171" t="s">
        <v>1</v>
      </c>
      <c r="C410" s="296"/>
      <c r="D410" s="296"/>
      <c r="E410" s="297"/>
      <c r="F410" s="296"/>
      <c r="G410" s="296"/>
      <c r="H410" s="296"/>
      <c r="I410" s="296"/>
      <c r="J410" s="296"/>
      <c r="K410" s="296"/>
      <c r="L410" s="185"/>
      <c r="M410" s="296"/>
      <c r="N410" s="296"/>
      <c r="O410" s="297"/>
      <c r="P410" s="296"/>
      <c r="Q410" s="296"/>
      <c r="R410" s="297"/>
      <c r="S410" s="298"/>
      <c r="T410" s="296"/>
      <c r="U410" s="297"/>
      <c r="V410" s="185"/>
      <c r="W410" s="185"/>
      <c r="X410" s="185"/>
      <c r="Y410" s="185"/>
      <c r="Z410" s="245"/>
      <c r="AA410" s="185"/>
      <c r="AB410" s="185"/>
      <c r="AC410" s="185"/>
      <c r="AD410" s="185"/>
      <c r="AE410" s="246"/>
      <c r="AF410" s="185"/>
      <c r="AG410" s="247"/>
      <c r="AH410" s="185"/>
      <c r="AI410" s="185"/>
      <c r="AJ410" s="185"/>
      <c r="AK410" s="185"/>
      <c r="AL410" s="245"/>
      <c r="AM410" s="185"/>
      <c r="AN410" s="247"/>
      <c r="AO410" s="265"/>
      <c r="AP410" s="185"/>
      <c r="AQ410" s="185"/>
      <c r="AR410" s="185"/>
      <c r="AS410" s="295"/>
      <c r="AT410" s="295"/>
      <c r="AU410" s="295"/>
      <c r="AV410" s="249"/>
      <c r="AW410" s="249"/>
      <c r="AX410" s="249"/>
      <c r="AY410" s="249"/>
      <c r="AZ410" s="249"/>
      <c r="BA410" s="250"/>
      <c r="BB410" s="250"/>
      <c r="BC410" s="250"/>
      <c r="BD410" s="250"/>
      <c r="BE410" s="357"/>
      <c r="BF410" s="357"/>
      <c r="BG410" s="357"/>
      <c r="BH410" s="357"/>
      <c r="BI410" s="357"/>
      <c r="BJ410" s="357"/>
      <c r="BK410" s="357"/>
      <c r="BL410" s="20"/>
      <c r="BM410" s="12">
        <f t="shared" si="57"/>
        <v>0</v>
      </c>
      <c r="BN410" s="37">
        <f t="shared" si="47"/>
        <v>0</v>
      </c>
      <c r="BO410" s="38">
        <f t="shared" si="48"/>
        <v>0</v>
      </c>
      <c r="BP410" s="120">
        <f t="shared" si="49"/>
        <v>0</v>
      </c>
      <c r="BQ410" s="121">
        <f t="shared" si="50"/>
        <v>0</v>
      </c>
      <c r="BR410" s="108">
        <f t="shared" si="51"/>
        <v>0</v>
      </c>
      <c r="BS410" s="82">
        <f t="shared" si="52"/>
        <v>0</v>
      </c>
      <c r="BT410" s="136">
        <f t="shared" si="53"/>
        <v>0</v>
      </c>
      <c r="BU410" s="136">
        <f t="shared" si="54"/>
        <v>0</v>
      </c>
      <c r="BV410" s="109"/>
      <c r="BW410" s="5"/>
    </row>
    <row r="411" spans="1:75" s="4" customFormat="1" ht="14.25" customHeight="1">
      <c r="A411" s="23" t="s">
        <v>128</v>
      </c>
      <c r="B411" s="171"/>
      <c r="C411" s="165"/>
      <c r="D411" s="165"/>
      <c r="E411" s="166"/>
      <c r="F411" s="165"/>
      <c r="G411" s="165"/>
      <c r="H411" s="165"/>
      <c r="I411" s="165"/>
      <c r="J411" s="165"/>
      <c r="K411" s="165"/>
      <c r="L411" s="185"/>
      <c r="M411" s="165"/>
      <c r="N411" s="165"/>
      <c r="O411" s="166"/>
      <c r="P411" s="165"/>
      <c r="Q411" s="165"/>
      <c r="R411" s="166"/>
      <c r="S411" s="193"/>
      <c r="T411" s="165"/>
      <c r="U411" s="166"/>
      <c r="V411" s="185"/>
      <c r="W411" s="185"/>
      <c r="X411" s="185"/>
      <c r="Y411" s="185"/>
      <c r="Z411" s="245"/>
      <c r="AA411" s="185"/>
      <c r="AB411" s="185"/>
      <c r="AC411" s="185"/>
      <c r="AD411" s="185"/>
      <c r="AE411" s="246"/>
      <c r="AF411" s="185"/>
      <c r="AG411" s="247"/>
      <c r="AH411" s="185"/>
      <c r="AI411" s="185"/>
      <c r="AJ411" s="185"/>
      <c r="AK411" s="185"/>
      <c r="AL411" s="245"/>
      <c r="AM411" s="185"/>
      <c r="AN411" s="247"/>
      <c r="AO411" s="265"/>
      <c r="AP411" s="185"/>
      <c r="AQ411" s="185"/>
      <c r="AR411" s="185"/>
      <c r="AS411" s="295"/>
      <c r="AT411" s="295"/>
      <c r="AU411" s="295"/>
      <c r="AV411" s="249"/>
      <c r="AW411" s="249"/>
      <c r="AX411" s="249"/>
      <c r="AY411" s="249"/>
      <c r="AZ411" s="249"/>
      <c r="BA411" s="250"/>
      <c r="BB411" s="250"/>
      <c r="BC411" s="250"/>
      <c r="BD411" s="250"/>
      <c r="BE411" s="357"/>
      <c r="BF411" s="357"/>
      <c r="BG411" s="357"/>
      <c r="BH411" s="357"/>
      <c r="BI411" s="357"/>
      <c r="BJ411" s="357"/>
      <c r="BK411" s="357"/>
      <c r="BL411" s="20">
        <f>BN411+BP411+BR411</f>
        <v>1337.55</v>
      </c>
      <c r="BM411" s="12">
        <f t="shared" si="57"/>
        <v>1.8577083333333333</v>
      </c>
      <c r="BN411" s="37">
        <f>SUM(BN412:BN428)</f>
        <v>1164</v>
      </c>
      <c r="BO411" s="38">
        <f t="shared" si="48"/>
        <v>1.6166666666666667</v>
      </c>
      <c r="BP411" s="120">
        <f>SUM(BP412:BP428)</f>
        <v>109.55</v>
      </c>
      <c r="BQ411" s="121">
        <f t="shared" si="50"/>
        <v>0.15215277777777778</v>
      </c>
      <c r="BR411" s="108">
        <f>SUM(BR412:BR426)</f>
        <v>64</v>
      </c>
      <c r="BS411" s="82">
        <f t="shared" si="52"/>
        <v>0.08888888888888889</v>
      </c>
      <c r="BT411" s="136">
        <f t="shared" si="53"/>
        <v>0</v>
      </c>
      <c r="BU411" s="136">
        <f t="shared" si="54"/>
        <v>0</v>
      </c>
      <c r="BV411" s="109"/>
      <c r="BW411" s="5"/>
    </row>
    <row r="412" spans="1:75" s="4" customFormat="1" ht="27" customHeight="1">
      <c r="A412" s="23"/>
      <c r="B412" s="171" t="s">
        <v>313</v>
      </c>
      <c r="C412" s="165"/>
      <c r="D412" s="165"/>
      <c r="E412" s="166"/>
      <c r="F412" s="165"/>
      <c r="G412" s="165"/>
      <c r="H412" s="165"/>
      <c r="I412" s="165"/>
      <c r="J412" s="165"/>
      <c r="K412" s="165"/>
      <c r="L412" s="185"/>
      <c r="M412" s="165"/>
      <c r="N412" s="165"/>
      <c r="O412" s="166"/>
      <c r="P412" s="165"/>
      <c r="Q412" s="165"/>
      <c r="R412" s="166"/>
      <c r="S412" s="193"/>
      <c r="T412" s="165"/>
      <c r="U412" s="166"/>
      <c r="V412" s="185"/>
      <c r="W412" s="185"/>
      <c r="X412" s="185"/>
      <c r="Y412" s="185"/>
      <c r="Z412" s="245"/>
      <c r="AA412" s="185"/>
      <c r="AB412" s="185"/>
      <c r="AC412" s="185"/>
      <c r="AD412" s="185"/>
      <c r="AE412" s="246"/>
      <c r="AF412" s="185"/>
      <c r="AG412" s="247"/>
      <c r="AH412" s="185"/>
      <c r="AI412" s="185"/>
      <c r="AJ412" s="185"/>
      <c r="AK412" s="185"/>
      <c r="AL412" s="245">
        <v>68</v>
      </c>
      <c r="AM412" s="185"/>
      <c r="AN412" s="247"/>
      <c r="AO412" s="265"/>
      <c r="AP412" s="185"/>
      <c r="AQ412" s="185"/>
      <c r="AR412" s="185">
        <v>68</v>
      </c>
      <c r="AS412" s="295"/>
      <c r="AT412" s="295"/>
      <c r="AU412" s="295"/>
      <c r="AV412" s="249"/>
      <c r="AW412" s="249"/>
      <c r="AX412" s="249"/>
      <c r="AY412" s="249"/>
      <c r="AZ412" s="249"/>
      <c r="BA412" s="250"/>
      <c r="BB412" s="250"/>
      <c r="BC412" s="250"/>
      <c r="BD412" s="250"/>
      <c r="BE412" s="357"/>
      <c r="BF412" s="357"/>
      <c r="BG412" s="357"/>
      <c r="BH412" s="357"/>
      <c r="BI412" s="357"/>
      <c r="BJ412" s="357">
        <v>14</v>
      </c>
      <c r="BK412" s="357">
        <v>14</v>
      </c>
      <c r="BL412" s="20"/>
      <c r="BM412" s="12">
        <f t="shared" si="57"/>
        <v>0</v>
      </c>
      <c r="BN412" s="37">
        <f aca="true" t="shared" si="58" ref="BN412:BN463">C412+D412+F412+G412+H412+I412+J412+K412+L412+M412+N412+P412+Q412+S412+T412+V412+W412+X412+Y412+Z412+AA412+AB412+AC412+AD412+AF412+AH412+AI412+AJ412+AK412+AL412+AM412+AO412+AP412+AQ412+AR412+BE412+BH412</f>
        <v>136</v>
      </c>
      <c r="BO412" s="38">
        <f aca="true" t="shared" si="59" ref="BO412:BO463">BN412/720</f>
        <v>0.18888888888888888</v>
      </c>
      <c r="BP412" s="120">
        <f aca="true" t="shared" si="60" ref="BP412:BP463">E412+O412+R412+U412+AE412+AG412+AN412+BF412+BG412+BI412+BJ412+BK412</f>
        <v>28</v>
      </c>
      <c r="BQ412" s="121">
        <f aca="true" t="shared" si="61" ref="BQ412:BQ463">BP412/720</f>
        <v>0.03888888888888889</v>
      </c>
      <c r="BR412" s="108">
        <f aca="true" t="shared" si="62" ref="BR412:BR463">AS412+AT412+AU412+AV412+AW412+AX412+AY412+AZ412</f>
        <v>0</v>
      </c>
      <c r="BS412" s="82">
        <f aca="true" t="shared" si="63" ref="BS412:BS463">BR412/720</f>
        <v>0</v>
      </c>
      <c r="BT412" s="136">
        <f aca="true" t="shared" si="64" ref="BT412:BT463">BA412+BC412+BB412+BD412</f>
        <v>0</v>
      </c>
      <c r="BU412" s="136">
        <f aca="true" t="shared" si="65" ref="BU412:BU463">BT412/720</f>
        <v>0</v>
      </c>
      <c r="BV412" s="109"/>
      <c r="BW412" s="5"/>
    </row>
    <row r="413" spans="1:75" s="4" customFormat="1" ht="14.25" customHeight="1">
      <c r="A413" s="23"/>
      <c r="B413" s="171" t="s">
        <v>308</v>
      </c>
      <c r="C413" s="165"/>
      <c r="D413" s="165"/>
      <c r="E413" s="166"/>
      <c r="F413" s="165"/>
      <c r="G413" s="165"/>
      <c r="H413" s="165"/>
      <c r="I413" s="165"/>
      <c r="J413" s="165"/>
      <c r="K413" s="165"/>
      <c r="L413" s="185"/>
      <c r="M413" s="165"/>
      <c r="N413" s="165"/>
      <c r="O413" s="166"/>
      <c r="P413" s="165"/>
      <c r="Q413" s="165"/>
      <c r="R413" s="166"/>
      <c r="S413" s="193"/>
      <c r="T413" s="165"/>
      <c r="U413" s="166"/>
      <c r="V413" s="185"/>
      <c r="W413" s="185"/>
      <c r="X413" s="185"/>
      <c r="Y413" s="185"/>
      <c r="Z413" s="245"/>
      <c r="AA413" s="185"/>
      <c r="AB413" s="185"/>
      <c r="AC413" s="185"/>
      <c r="AD413" s="185"/>
      <c r="AE413" s="246"/>
      <c r="AF413" s="185"/>
      <c r="AG413" s="247"/>
      <c r="AH413" s="185"/>
      <c r="AI413" s="185"/>
      <c r="AJ413" s="185"/>
      <c r="AK413" s="185"/>
      <c r="AL413" s="245"/>
      <c r="AM413" s="185"/>
      <c r="AN413" s="247"/>
      <c r="AO413" s="265"/>
      <c r="AP413" s="185"/>
      <c r="AQ413" s="185"/>
      <c r="AR413" s="185"/>
      <c r="AS413" s="295"/>
      <c r="AT413" s="295"/>
      <c r="AU413" s="295"/>
      <c r="AV413" s="249"/>
      <c r="AW413" s="249"/>
      <c r="AX413" s="249"/>
      <c r="AY413" s="249"/>
      <c r="AZ413" s="249"/>
      <c r="BA413" s="250"/>
      <c r="BB413" s="250"/>
      <c r="BC413" s="250"/>
      <c r="BD413" s="250"/>
      <c r="BE413" s="357"/>
      <c r="BF413" s="357"/>
      <c r="BG413" s="357"/>
      <c r="BH413" s="357"/>
      <c r="BI413" s="357"/>
      <c r="BJ413" s="357">
        <v>5.61</v>
      </c>
      <c r="BK413" s="357">
        <v>5.94</v>
      </c>
      <c r="BL413" s="20"/>
      <c r="BM413" s="12">
        <f t="shared" si="57"/>
        <v>0</v>
      </c>
      <c r="BN413" s="37">
        <f t="shared" si="58"/>
        <v>0</v>
      </c>
      <c r="BO413" s="38">
        <f t="shared" si="59"/>
        <v>0</v>
      </c>
      <c r="BP413" s="120">
        <f t="shared" si="60"/>
        <v>11.55</v>
      </c>
      <c r="BQ413" s="121">
        <f t="shared" si="61"/>
        <v>0.01604166666666667</v>
      </c>
      <c r="BR413" s="108">
        <f t="shared" si="62"/>
        <v>0</v>
      </c>
      <c r="BS413" s="82">
        <f t="shared" si="63"/>
        <v>0</v>
      </c>
      <c r="BT413" s="136">
        <f t="shared" si="64"/>
        <v>0</v>
      </c>
      <c r="BU413" s="136">
        <f t="shared" si="65"/>
        <v>0</v>
      </c>
      <c r="BV413" s="109"/>
      <c r="BW413" s="5"/>
    </row>
    <row r="414" spans="1:75" s="4" customFormat="1" ht="31.5" customHeight="1">
      <c r="A414" s="23"/>
      <c r="B414" s="171" t="s">
        <v>336</v>
      </c>
      <c r="C414" s="165"/>
      <c r="D414" s="165"/>
      <c r="E414" s="166"/>
      <c r="F414" s="165"/>
      <c r="G414" s="165"/>
      <c r="H414" s="165"/>
      <c r="I414" s="165"/>
      <c r="J414" s="165"/>
      <c r="K414" s="165"/>
      <c r="L414" s="185"/>
      <c r="M414" s="165"/>
      <c r="N414" s="165"/>
      <c r="O414" s="166"/>
      <c r="P414" s="165"/>
      <c r="Q414" s="165"/>
      <c r="R414" s="166"/>
      <c r="S414" s="193"/>
      <c r="T414" s="165"/>
      <c r="U414" s="166"/>
      <c r="V414" s="185"/>
      <c r="W414" s="185"/>
      <c r="X414" s="185"/>
      <c r="Y414" s="185"/>
      <c r="Z414" s="245"/>
      <c r="AA414" s="185"/>
      <c r="AB414" s="185"/>
      <c r="AC414" s="185"/>
      <c r="AD414" s="185"/>
      <c r="AE414" s="246"/>
      <c r="AF414" s="185"/>
      <c r="AG414" s="247"/>
      <c r="AH414" s="185"/>
      <c r="AI414" s="185"/>
      <c r="AJ414" s="185"/>
      <c r="AK414" s="185"/>
      <c r="AL414" s="245">
        <v>116</v>
      </c>
      <c r="AM414" s="185"/>
      <c r="AN414" s="247"/>
      <c r="AO414" s="265"/>
      <c r="AP414" s="185"/>
      <c r="AQ414" s="185"/>
      <c r="AR414" s="185">
        <v>116</v>
      </c>
      <c r="AS414" s="295"/>
      <c r="AT414" s="295"/>
      <c r="AU414" s="295"/>
      <c r="AV414" s="249"/>
      <c r="AW414" s="249"/>
      <c r="AX414" s="249"/>
      <c r="AY414" s="249"/>
      <c r="AZ414" s="249"/>
      <c r="BA414" s="250"/>
      <c r="BB414" s="250"/>
      <c r="BC414" s="250"/>
      <c r="BD414" s="250"/>
      <c r="BE414" s="357"/>
      <c r="BF414" s="357"/>
      <c r="BG414" s="357"/>
      <c r="BH414" s="357"/>
      <c r="BI414" s="357"/>
      <c r="BJ414" s="357"/>
      <c r="BK414" s="357"/>
      <c r="BL414" s="20"/>
      <c r="BM414" s="12">
        <f t="shared" si="57"/>
        <v>0</v>
      </c>
      <c r="BN414" s="37">
        <f t="shared" si="58"/>
        <v>232</v>
      </c>
      <c r="BO414" s="38">
        <f t="shared" si="59"/>
        <v>0.32222222222222224</v>
      </c>
      <c r="BP414" s="120">
        <f t="shared" si="60"/>
        <v>0</v>
      </c>
      <c r="BQ414" s="121">
        <f t="shared" si="61"/>
        <v>0</v>
      </c>
      <c r="BR414" s="108">
        <f t="shared" si="62"/>
        <v>0</v>
      </c>
      <c r="BS414" s="82">
        <f t="shared" si="63"/>
        <v>0</v>
      </c>
      <c r="BT414" s="136">
        <f t="shared" si="64"/>
        <v>0</v>
      </c>
      <c r="BU414" s="136">
        <f t="shared" si="65"/>
        <v>0</v>
      </c>
      <c r="BV414" s="109"/>
      <c r="BW414" s="5"/>
    </row>
    <row r="415" spans="1:75" s="4" customFormat="1" ht="15" customHeight="1">
      <c r="A415" s="23"/>
      <c r="B415" s="171" t="s">
        <v>1</v>
      </c>
      <c r="C415" s="165"/>
      <c r="D415" s="165"/>
      <c r="E415" s="166"/>
      <c r="F415" s="165"/>
      <c r="G415" s="165"/>
      <c r="H415" s="165"/>
      <c r="I415" s="165"/>
      <c r="J415" s="165"/>
      <c r="K415" s="165"/>
      <c r="L415" s="185"/>
      <c r="M415" s="165"/>
      <c r="N415" s="165"/>
      <c r="O415" s="166"/>
      <c r="P415" s="165"/>
      <c r="Q415" s="165"/>
      <c r="R415" s="166"/>
      <c r="S415" s="193"/>
      <c r="T415" s="165"/>
      <c r="U415" s="166"/>
      <c r="V415" s="185"/>
      <c r="W415" s="185"/>
      <c r="X415" s="185"/>
      <c r="Y415" s="185"/>
      <c r="Z415" s="245"/>
      <c r="AA415" s="185"/>
      <c r="AB415" s="185"/>
      <c r="AC415" s="185"/>
      <c r="AD415" s="185"/>
      <c r="AE415" s="246"/>
      <c r="AF415" s="185"/>
      <c r="AG415" s="247"/>
      <c r="AH415" s="185"/>
      <c r="AI415" s="185"/>
      <c r="AJ415" s="185"/>
      <c r="AK415" s="185"/>
      <c r="AL415" s="245">
        <v>2</v>
      </c>
      <c r="AM415" s="185"/>
      <c r="AN415" s="247"/>
      <c r="AO415" s="265"/>
      <c r="AP415" s="185"/>
      <c r="AQ415" s="185"/>
      <c r="AR415" s="185">
        <v>2</v>
      </c>
      <c r="AS415" s="295"/>
      <c r="AT415" s="295"/>
      <c r="AU415" s="295"/>
      <c r="AV415" s="249"/>
      <c r="AW415" s="249"/>
      <c r="AX415" s="249"/>
      <c r="AY415" s="249"/>
      <c r="AZ415" s="249"/>
      <c r="BA415" s="250"/>
      <c r="BB415" s="250"/>
      <c r="BC415" s="250"/>
      <c r="BD415" s="250"/>
      <c r="BE415" s="357"/>
      <c r="BF415" s="357"/>
      <c r="BG415" s="357"/>
      <c r="BH415" s="357"/>
      <c r="BI415" s="357"/>
      <c r="BJ415" s="357"/>
      <c r="BK415" s="357"/>
      <c r="BL415" s="20"/>
      <c r="BM415" s="12">
        <f t="shared" si="57"/>
        <v>0</v>
      </c>
      <c r="BN415" s="37">
        <f t="shared" si="58"/>
        <v>4</v>
      </c>
      <c r="BO415" s="38">
        <f t="shared" si="59"/>
        <v>0.005555555555555556</v>
      </c>
      <c r="BP415" s="120">
        <f t="shared" si="60"/>
        <v>0</v>
      </c>
      <c r="BQ415" s="121">
        <f t="shared" si="61"/>
        <v>0</v>
      </c>
      <c r="BR415" s="108">
        <f t="shared" si="62"/>
        <v>0</v>
      </c>
      <c r="BS415" s="82">
        <f t="shared" si="63"/>
        <v>0</v>
      </c>
      <c r="BT415" s="136">
        <f t="shared" si="64"/>
        <v>0</v>
      </c>
      <c r="BU415" s="136">
        <f t="shared" si="65"/>
        <v>0</v>
      </c>
      <c r="BV415" s="109"/>
      <c r="BW415" s="5"/>
    </row>
    <row r="416" spans="1:75" s="4" customFormat="1" ht="14.25" customHeight="1">
      <c r="A416" s="23"/>
      <c r="B416" s="171" t="s">
        <v>0</v>
      </c>
      <c r="C416" s="165"/>
      <c r="D416" s="165"/>
      <c r="E416" s="166"/>
      <c r="F416" s="165"/>
      <c r="G416" s="165"/>
      <c r="H416" s="165"/>
      <c r="I416" s="165"/>
      <c r="J416" s="165"/>
      <c r="K416" s="165"/>
      <c r="L416" s="185"/>
      <c r="M416" s="165"/>
      <c r="N416" s="165"/>
      <c r="O416" s="166"/>
      <c r="P416" s="165"/>
      <c r="Q416" s="165"/>
      <c r="R416" s="166"/>
      <c r="S416" s="193"/>
      <c r="T416" s="165"/>
      <c r="U416" s="166"/>
      <c r="V416" s="185"/>
      <c r="W416" s="185"/>
      <c r="X416" s="185"/>
      <c r="Y416" s="185"/>
      <c r="Z416" s="245"/>
      <c r="AA416" s="185"/>
      <c r="AB416" s="185"/>
      <c r="AC416" s="185"/>
      <c r="AD416" s="185"/>
      <c r="AE416" s="246"/>
      <c r="AF416" s="185"/>
      <c r="AG416" s="247"/>
      <c r="AH416" s="185"/>
      <c r="AI416" s="185"/>
      <c r="AJ416" s="185"/>
      <c r="AK416" s="185"/>
      <c r="AL416" s="245">
        <v>6</v>
      </c>
      <c r="AM416" s="185"/>
      <c r="AN416" s="247"/>
      <c r="AO416" s="265"/>
      <c r="AP416" s="185"/>
      <c r="AQ416" s="185"/>
      <c r="AR416" s="185">
        <v>6</v>
      </c>
      <c r="AS416" s="295"/>
      <c r="AT416" s="295"/>
      <c r="AU416" s="295"/>
      <c r="AV416" s="249"/>
      <c r="AW416" s="249"/>
      <c r="AX416" s="249"/>
      <c r="AY416" s="249"/>
      <c r="AZ416" s="249"/>
      <c r="BA416" s="250"/>
      <c r="BB416" s="250"/>
      <c r="BC416" s="250"/>
      <c r="BD416" s="250"/>
      <c r="BE416" s="357"/>
      <c r="BF416" s="357"/>
      <c r="BG416" s="357"/>
      <c r="BH416" s="357"/>
      <c r="BI416" s="357"/>
      <c r="BJ416" s="357"/>
      <c r="BK416" s="357"/>
      <c r="BL416" s="20"/>
      <c r="BM416" s="12">
        <f t="shared" si="57"/>
        <v>0</v>
      </c>
      <c r="BN416" s="37">
        <f t="shared" si="58"/>
        <v>12</v>
      </c>
      <c r="BO416" s="38">
        <f t="shared" si="59"/>
        <v>0.016666666666666666</v>
      </c>
      <c r="BP416" s="120">
        <f t="shared" si="60"/>
        <v>0</v>
      </c>
      <c r="BQ416" s="121">
        <f t="shared" si="61"/>
        <v>0</v>
      </c>
      <c r="BR416" s="108">
        <f t="shared" si="62"/>
        <v>0</v>
      </c>
      <c r="BS416" s="82">
        <f t="shared" si="63"/>
        <v>0</v>
      </c>
      <c r="BT416" s="136">
        <f t="shared" si="64"/>
        <v>0</v>
      </c>
      <c r="BU416" s="136">
        <f t="shared" si="65"/>
        <v>0</v>
      </c>
      <c r="BV416" s="109"/>
      <c r="BW416" s="5"/>
    </row>
    <row r="417" spans="1:75" s="4" customFormat="1" ht="23.25" customHeight="1">
      <c r="A417" s="23"/>
      <c r="B417" s="172" t="s">
        <v>309</v>
      </c>
      <c r="C417" s="165"/>
      <c r="D417" s="165"/>
      <c r="E417" s="166"/>
      <c r="F417" s="165"/>
      <c r="G417" s="165"/>
      <c r="H417" s="165"/>
      <c r="I417" s="165"/>
      <c r="J417" s="165"/>
      <c r="K417" s="165"/>
      <c r="L417" s="185"/>
      <c r="M417" s="165"/>
      <c r="N417" s="165"/>
      <c r="O417" s="166"/>
      <c r="P417" s="165"/>
      <c r="Q417" s="165"/>
      <c r="R417" s="166"/>
      <c r="S417" s="193"/>
      <c r="T417" s="165"/>
      <c r="U417" s="166"/>
      <c r="V417" s="185"/>
      <c r="W417" s="185"/>
      <c r="X417" s="185"/>
      <c r="Y417" s="185"/>
      <c r="Z417" s="245"/>
      <c r="AA417" s="185"/>
      <c r="AB417" s="185"/>
      <c r="AC417" s="185"/>
      <c r="AD417" s="185"/>
      <c r="AE417" s="246"/>
      <c r="AF417" s="185"/>
      <c r="AG417" s="247"/>
      <c r="AH417" s="185"/>
      <c r="AI417" s="185"/>
      <c r="AJ417" s="185">
        <v>240</v>
      </c>
      <c r="AK417" s="185"/>
      <c r="AL417" s="245"/>
      <c r="AM417" s="185"/>
      <c r="AN417" s="247"/>
      <c r="AO417" s="265"/>
      <c r="AP417" s="185"/>
      <c r="AQ417" s="185">
        <v>150</v>
      </c>
      <c r="AR417" s="185"/>
      <c r="AS417" s="295"/>
      <c r="AT417" s="295"/>
      <c r="AU417" s="295"/>
      <c r="AV417" s="249"/>
      <c r="AW417" s="249"/>
      <c r="AX417" s="249"/>
      <c r="AY417" s="249"/>
      <c r="AZ417" s="249"/>
      <c r="BA417" s="250"/>
      <c r="BB417" s="250"/>
      <c r="BC417" s="250"/>
      <c r="BD417" s="250"/>
      <c r="BE417" s="357"/>
      <c r="BF417" s="357"/>
      <c r="BG417" s="357"/>
      <c r="BH417" s="357">
        <v>46</v>
      </c>
      <c r="BI417" s="357">
        <v>46</v>
      </c>
      <c r="BJ417" s="357"/>
      <c r="BK417" s="357"/>
      <c r="BL417" s="20"/>
      <c r="BM417" s="12">
        <f t="shared" si="57"/>
        <v>0</v>
      </c>
      <c r="BN417" s="37">
        <f t="shared" si="58"/>
        <v>436</v>
      </c>
      <c r="BO417" s="38">
        <f t="shared" si="59"/>
        <v>0.6055555555555555</v>
      </c>
      <c r="BP417" s="120">
        <f t="shared" si="60"/>
        <v>46</v>
      </c>
      <c r="BQ417" s="121">
        <f t="shared" si="61"/>
        <v>0.06388888888888888</v>
      </c>
      <c r="BR417" s="108">
        <f t="shared" si="62"/>
        <v>0</v>
      </c>
      <c r="BS417" s="82">
        <f t="shared" si="63"/>
        <v>0</v>
      </c>
      <c r="BT417" s="136">
        <f t="shared" si="64"/>
        <v>0</v>
      </c>
      <c r="BU417" s="136">
        <f t="shared" si="65"/>
        <v>0</v>
      </c>
      <c r="BV417" s="109"/>
      <c r="BW417" s="5"/>
    </row>
    <row r="418" spans="1:75" s="4" customFormat="1" ht="14.25" customHeight="1">
      <c r="A418" s="23"/>
      <c r="B418" s="171" t="s">
        <v>1</v>
      </c>
      <c r="C418" s="165"/>
      <c r="D418" s="165"/>
      <c r="E418" s="166"/>
      <c r="F418" s="165"/>
      <c r="G418" s="165"/>
      <c r="H418" s="165"/>
      <c r="I418" s="165"/>
      <c r="J418" s="165"/>
      <c r="K418" s="165"/>
      <c r="L418" s="185"/>
      <c r="M418" s="165"/>
      <c r="N418" s="165"/>
      <c r="O418" s="166"/>
      <c r="P418" s="165"/>
      <c r="Q418" s="165"/>
      <c r="R418" s="166"/>
      <c r="S418" s="193"/>
      <c r="T418" s="165"/>
      <c r="U418" s="166"/>
      <c r="V418" s="185"/>
      <c r="W418" s="185"/>
      <c r="X418" s="185"/>
      <c r="Y418" s="185"/>
      <c r="Z418" s="245"/>
      <c r="AA418" s="185"/>
      <c r="AB418" s="185"/>
      <c r="AC418" s="185"/>
      <c r="AD418" s="185"/>
      <c r="AE418" s="246"/>
      <c r="AF418" s="185"/>
      <c r="AG418" s="247"/>
      <c r="AH418" s="185"/>
      <c r="AI418" s="185"/>
      <c r="AJ418" s="185">
        <v>2</v>
      </c>
      <c r="AK418" s="185"/>
      <c r="AL418" s="245"/>
      <c r="AM418" s="185"/>
      <c r="AN418" s="247"/>
      <c r="AO418" s="265"/>
      <c r="AP418" s="185"/>
      <c r="AQ418" s="185">
        <v>2</v>
      </c>
      <c r="AR418" s="185"/>
      <c r="AS418" s="295"/>
      <c r="AT418" s="295"/>
      <c r="AU418" s="295"/>
      <c r="AV418" s="249"/>
      <c r="AW418" s="249"/>
      <c r="AX418" s="249"/>
      <c r="AY418" s="249"/>
      <c r="AZ418" s="249"/>
      <c r="BA418" s="250"/>
      <c r="BB418" s="250"/>
      <c r="BC418" s="250"/>
      <c r="BD418" s="250"/>
      <c r="BE418" s="357"/>
      <c r="BF418" s="357"/>
      <c r="BG418" s="357"/>
      <c r="BH418" s="357">
        <v>2</v>
      </c>
      <c r="BI418" s="357">
        <v>2</v>
      </c>
      <c r="BJ418" s="357"/>
      <c r="BK418" s="357"/>
      <c r="BL418" s="20"/>
      <c r="BM418" s="12">
        <f t="shared" si="57"/>
        <v>0</v>
      </c>
      <c r="BN418" s="37">
        <f t="shared" si="58"/>
        <v>6</v>
      </c>
      <c r="BO418" s="38">
        <f t="shared" si="59"/>
        <v>0.008333333333333333</v>
      </c>
      <c r="BP418" s="120">
        <f t="shared" si="60"/>
        <v>2</v>
      </c>
      <c r="BQ418" s="121">
        <f t="shared" si="61"/>
        <v>0.002777777777777778</v>
      </c>
      <c r="BR418" s="108">
        <f t="shared" si="62"/>
        <v>0</v>
      </c>
      <c r="BS418" s="82">
        <f t="shared" si="63"/>
        <v>0</v>
      </c>
      <c r="BT418" s="136">
        <f t="shared" si="64"/>
        <v>0</v>
      </c>
      <c r="BU418" s="136">
        <f t="shared" si="65"/>
        <v>0</v>
      </c>
      <c r="BV418" s="109"/>
      <c r="BW418" s="5"/>
    </row>
    <row r="419" spans="1:75" s="4" customFormat="1" ht="14.25" customHeight="1">
      <c r="A419" s="23"/>
      <c r="B419" s="171" t="s">
        <v>0</v>
      </c>
      <c r="C419" s="165"/>
      <c r="D419" s="165"/>
      <c r="E419" s="166"/>
      <c r="F419" s="165"/>
      <c r="G419" s="165"/>
      <c r="H419" s="165"/>
      <c r="I419" s="165"/>
      <c r="J419" s="165"/>
      <c r="K419" s="165"/>
      <c r="L419" s="185"/>
      <c r="M419" s="165"/>
      <c r="N419" s="165"/>
      <c r="O419" s="166"/>
      <c r="P419" s="165"/>
      <c r="Q419" s="165"/>
      <c r="R419" s="166"/>
      <c r="S419" s="193"/>
      <c r="T419" s="165"/>
      <c r="U419" s="166"/>
      <c r="V419" s="185"/>
      <c r="W419" s="185"/>
      <c r="X419" s="185"/>
      <c r="Y419" s="185"/>
      <c r="Z419" s="245"/>
      <c r="AA419" s="185"/>
      <c r="AB419" s="185"/>
      <c r="AC419" s="185"/>
      <c r="AD419" s="185"/>
      <c r="AE419" s="246"/>
      <c r="AF419" s="185"/>
      <c r="AG419" s="247"/>
      <c r="AH419" s="185"/>
      <c r="AI419" s="185"/>
      <c r="AJ419" s="185">
        <v>6</v>
      </c>
      <c r="AK419" s="185"/>
      <c r="AL419" s="245"/>
      <c r="AM419" s="185"/>
      <c r="AN419" s="247"/>
      <c r="AO419" s="265"/>
      <c r="AP419" s="185"/>
      <c r="AQ419" s="185">
        <v>6</v>
      </c>
      <c r="AR419" s="185"/>
      <c r="AS419" s="295"/>
      <c r="AT419" s="295"/>
      <c r="AU419" s="295"/>
      <c r="AV419" s="249"/>
      <c r="AW419" s="249"/>
      <c r="AX419" s="249"/>
      <c r="AY419" s="249"/>
      <c r="AZ419" s="249"/>
      <c r="BA419" s="250"/>
      <c r="BB419" s="250"/>
      <c r="BC419" s="250"/>
      <c r="BD419" s="250"/>
      <c r="BE419" s="357"/>
      <c r="BF419" s="357"/>
      <c r="BG419" s="357"/>
      <c r="BH419" s="357">
        <v>6</v>
      </c>
      <c r="BI419" s="357">
        <v>6</v>
      </c>
      <c r="BJ419" s="357"/>
      <c r="BK419" s="357"/>
      <c r="BL419" s="20"/>
      <c r="BM419" s="12">
        <f t="shared" si="57"/>
        <v>0</v>
      </c>
      <c r="BN419" s="37">
        <f t="shared" si="58"/>
        <v>18</v>
      </c>
      <c r="BO419" s="38">
        <f t="shared" si="59"/>
        <v>0.025</v>
      </c>
      <c r="BP419" s="120">
        <f t="shared" si="60"/>
        <v>6</v>
      </c>
      <c r="BQ419" s="121">
        <f t="shared" si="61"/>
        <v>0.008333333333333333</v>
      </c>
      <c r="BR419" s="108">
        <f t="shared" si="62"/>
        <v>0</v>
      </c>
      <c r="BS419" s="82">
        <f t="shared" si="63"/>
        <v>0</v>
      </c>
      <c r="BT419" s="136">
        <f t="shared" si="64"/>
        <v>0</v>
      </c>
      <c r="BU419" s="136">
        <f t="shared" si="65"/>
        <v>0</v>
      </c>
      <c r="BV419" s="109"/>
      <c r="BW419" s="5"/>
    </row>
    <row r="420" spans="1:75" s="4" customFormat="1" ht="14.25" customHeight="1">
      <c r="A420" s="23"/>
      <c r="B420" s="171" t="s">
        <v>305</v>
      </c>
      <c r="C420" s="165"/>
      <c r="D420" s="165"/>
      <c r="E420" s="166"/>
      <c r="F420" s="165"/>
      <c r="G420" s="165"/>
      <c r="H420" s="165"/>
      <c r="I420" s="165"/>
      <c r="J420" s="165"/>
      <c r="K420" s="165"/>
      <c r="L420" s="185"/>
      <c r="M420" s="165"/>
      <c r="N420" s="165"/>
      <c r="O420" s="166"/>
      <c r="P420" s="165"/>
      <c r="Q420" s="165"/>
      <c r="R420" s="166"/>
      <c r="S420" s="193"/>
      <c r="T420" s="165"/>
      <c r="U420" s="166"/>
      <c r="V420" s="185"/>
      <c r="W420" s="185"/>
      <c r="X420" s="185"/>
      <c r="Y420" s="185"/>
      <c r="Z420" s="245"/>
      <c r="AA420" s="185"/>
      <c r="AB420" s="185"/>
      <c r="AC420" s="185"/>
      <c r="AD420" s="185"/>
      <c r="AE420" s="246"/>
      <c r="AF420" s="185"/>
      <c r="AG420" s="247"/>
      <c r="AH420" s="185"/>
      <c r="AI420" s="185"/>
      <c r="AJ420" s="185"/>
      <c r="AK420" s="185"/>
      <c r="AL420" s="245"/>
      <c r="AM420" s="185"/>
      <c r="AN420" s="247"/>
      <c r="AO420" s="265"/>
      <c r="AP420" s="185"/>
      <c r="AQ420" s="185"/>
      <c r="AR420" s="185"/>
      <c r="AS420" s="295"/>
      <c r="AT420" s="295"/>
      <c r="AU420" s="295"/>
      <c r="AV420" s="249"/>
      <c r="AW420" s="249"/>
      <c r="AX420" s="249"/>
      <c r="AY420" s="249"/>
      <c r="AZ420" s="249"/>
      <c r="BA420" s="250"/>
      <c r="BB420" s="250"/>
      <c r="BC420" s="250"/>
      <c r="BD420" s="250"/>
      <c r="BE420" s="357"/>
      <c r="BF420" s="357"/>
      <c r="BG420" s="357"/>
      <c r="BH420" s="357">
        <v>24</v>
      </c>
      <c r="BI420" s="357">
        <v>16</v>
      </c>
      <c r="BJ420" s="357"/>
      <c r="BK420" s="357"/>
      <c r="BL420" s="20"/>
      <c r="BM420" s="12">
        <f t="shared" si="57"/>
        <v>0</v>
      </c>
      <c r="BN420" s="37">
        <f t="shared" si="58"/>
        <v>24</v>
      </c>
      <c r="BO420" s="38">
        <f t="shared" si="59"/>
        <v>0.03333333333333333</v>
      </c>
      <c r="BP420" s="120">
        <f t="shared" si="60"/>
        <v>16</v>
      </c>
      <c r="BQ420" s="121">
        <f t="shared" si="61"/>
        <v>0.022222222222222223</v>
      </c>
      <c r="BR420" s="108">
        <f t="shared" si="62"/>
        <v>0</v>
      </c>
      <c r="BS420" s="82">
        <f t="shared" si="63"/>
        <v>0</v>
      </c>
      <c r="BT420" s="136">
        <f t="shared" si="64"/>
        <v>0</v>
      </c>
      <c r="BU420" s="136">
        <f t="shared" si="65"/>
        <v>0</v>
      </c>
      <c r="BV420" s="109"/>
      <c r="BW420" s="5"/>
    </row>
    <row r="421" spans="1:75" s="4" customFormat="1" ht="14.25" customHeight="1">
      <c r="A421" s="23"/>
      <c r="B421" s="171" t="s">
        <v>155</v>
      </c>
      <c r="C421" s="165"/>
      <c r="D421" s="165"/>
      <c r="E421" s="166"/>
      <c r="F421" s="165"/>
      <c r="G421" s="165"/>
      <c r="H421" s="165"/>
      <c r="I421" s="165"/>
      <c r="J421" s="165"/>
      <c r="K421" s="165"/>
      <c r="L421" s="185"/>
      <c r="M421" s="165"/>
      <c r="N421" s="165"/>
      <c r="O421" s="166"/>
      <c r="P421" s="165"/>
      <c r="Q421" s="165"/>
      <c r="R421" s="166"/>
      <c r="S421" s="193"/>
      <c r="T421" s="165"/>
      <c r="U421" s="166"/>
      <c r="V421" s="185"/>
      <c r="W421" s="185"/>
      <c r="X421" s="185"/>
      <c r="Y421" s="185"/>
      <c r="Z421" s="245"/>
      <c r="AA421" s="185"/>
      <c r="AB421" s="185"/>
      <c r="AC421" s="185"/>
      <c r="AD421" s="185"/>
      <c r="AE421" s="246"/>
      <c r="AF421" s="185"/>
      <c r="AG421" s="247"/>
      <c r="AH421" s="185"/>
      <c r="AI421" s="185"/>
      <c r="AJ421" s="185"/>
      <c r="AK421" s="185"/>
      <c r="AL421" s="245"/>
      <c r="AM421" s="185"/>
      <c r="AN421" s="247"/>
      <c r="AO421" s="265"/>
      <c r="AP421" s="185"/>
      <c r="AQ421" s="185">
        <v>6</v>
      </c>
      <c r="AR421" s="185"/>
      <c r="AS421" s="295"/>
      <c r="AT421" s="295"/>
      <c r="AU421" s="295"/>
      <c r="AV421" s="249"/>
      <c r="AW421" s="249"/>
      <c r="AX421" s="249"/>
      <c r="AY421" s="249"/>
      <c r="AZ421" s="249"/>
      <c r="BA421" s="250"/>
      <c r="BB421" s="250"/>
      <c r="BC421" s="250"/>
      <c r="BD421" s="250"/>
      <c r="BE421" s="357"/>
      <c r="BF421" s="357"/>
      <c r="BG421" s="357"/>
      <c r="BH421" s="357"/>
      <c r="BI421" s="357"/>
      <c r="BJ421" s="357"/>
      <c r="BK421" s="357"/>
      <c r="BL421" s="20"/>
      <c r="BM421" s="12">
        <f t="shared" si="57"/>
        <v>0</v>
      </c>
      <c r="BN421" s="37">
        <f t="shared" si="58"/>
        <v>6</v>
      </c>
      <c r="BO421" s="38">
        <f t="shared" si="59"/>
        <v>0.008333333333333333</v>
      </c>
      <c r="BP421" s="120">
        <f t="shared" si="60"/>
        <v>0</v>
      </c>
      <c r="BQ421" s="121">
        <f t="shared" si="61"/>
        <v>0</v>
      </c>
      <c r="BR421" s="108">
        <f t="shared" si="62"/>
        <v>0</v>
      </c>
      <c r="BS421" s="82">
        <f t="shared" si="63"/>
        <v>0</v>
      </c>
      <c r="BT421" s="136">
        <f t="shared" si="64"/>
        <v>0</v>
      </c>
      <c r="BU421" s="136">
        <f t="shared" si="65"/>
        <v>0</v>
      </c>
      <c r="BV421" s="109"/>
      <c r="BW421" s="5"/>
    </row>
    <row r="422" spans="1:75" s="4" customFormat="1" ht="35.25" customHeight="1">
      <c r="A422" s="23"/>
      <c r="B422" s="172" t="s">
        <v>284</v>
      </c>
      <c r="C422" s="163"/>
      <c r="D422" s="163"/>
      <c r="E422" s="164"/>
      <c r="F422" s="163"/>
      <c r="G422" s="163"/>
      <c r="H422" s="163"/>
      <c r="I422" s="163"/>
      <c r="J422" s="163"/>
      <c r="K422" s="163"/>
      <c r="L422" s="183"/>
      <c r="M422" s="163">
        <v>276</v>
      </c>
      <c r="N422" s="163"/>
      <c r="O422" s="164"/>
      <c r="P422" s="163"/>
      <c r="Q422" s="163"/>
      <c r="R422" s="164"/>
      <c r="S422" s="243"/>
      <c r="T422" s="163"/>
      <c r="U422" s="164"/>
      <c r="V422" s="183"/>
      <c r="W422" s="183"/>
      <c r="X422" s="183"/>
      <c r="Y422" s="183"/>
      <c r="Z422" s="266"/>
      <c r="AA422" s="183"/>
      <c r="AB422" s="183"/>
      <c r="AC422" s="183"/>
      <c r="AD422" s="183"/>
      <c r="AE422" s="267"/>
      <c r="AF422" s="183"/>
      <c r="AG422" s="268"/>
      <c r="AH422" s="183"/>
      <c r="AI422" s="183"/>
      <c r="AJ422" s="183"/>
      <c r="AK422" s="183"/>
      <c r="AL422" s="266"/>
      <c r="AM422" s="183"/>
      <c r="AN422" s="268"/>
      <c r="AO422" s="269"/>
      <c r="AP422" s="183"/>
      <c r="AQ422" s="183"/>
      <c r="AR422" s="183"/>
      <c r="AS422" s="299"/>
      <c r="AT422" s="299"/>
      <c r="AU422" s="299"/>
      <c r="AV422" s="249"/>
      <c r="AW422" s="249"/>
      <c r="AX422" s="249"/>
      <c r="AY422" s="249"/>
      <c r="AZ422" s="249"/>
      <c r="BA422" s="250"/>
      <c r="BB422" s="250"/>
      <c r="BC422" s="250"/>
      <c r="BD422" s="250"/>
      <c r="BE422" s="357"/>
      <c r="BF422" s="357"/>
      <c r="BG422" s="357"/>
      <c r="BH422" s="357"/>
      <c r="BI422" s="357"/>
      <c r="BJ422" s="357"/>
      <c r="BK422" s="357"/>
      <c r="BL422" s="20"/>
      <c r="BM422" s="12">
        <f t="shared" si="57"/>
        <v>0</v>
      </c>
      <c r="BN422" s="37">
        <f t="shared" si="58"/>
        <v>276</v>
      </c>
      <c r="BO422" s="38">
        <f t="shared" si="59"/>
        <v>0.38333333333333336</v>
      </c>
      <c r="BP422" s="120">
        <f t="shared" si="60"/>
        <v>0</v>
      </c>
      <c r="BQ422" s="121">
        <f t="shared" si="61"/>
        <v>0</v>
      </c>
      <c r="BR422" s="108">
        <f t="shared" si="62"/>
        <v>0</v>
      </c>
      <c r="BS422" s="82">
        <f t="shared" si="63"/>
        <v>0</v>
      </c>
      <c r="BT422" s="136">
        <f t="shared" si="64"/>
        <v>0</v>
      </c>
      <c r="BU422" s="136">
        <f t="shared" si="65"/>
        <v>0</v>
      </c>
      <c r="BV422" s="109"/>
      <c r="BW422" s="5"/>
    </row>
    <row r="423" spans="1:75" s="4" customFormat="1" ht="18.75" customHeight="1">
      <c r="A423" s="23"/>
      <c r="B423" s="171" t="s">
        <v>1</v>
      </c>
      <c r="C423" s="163"/>
      <c r="D423" s="163"/>
      <c r="E423" s="164"/>
      <c r="F423" s="163"/>
      <c r="G423" s="163"/>
      <c r="H423" s="163"/>
      <c r="I423" s="163"/>
      <c r="J423" s="163"/>
      <c r="K423" s="163"/>
      <c r="L423" s="183"/>
      <c r="M423" s="163">
        <v>2</v>
      </c>
      <c r="N423" s="163"/>
      <c r="O423" s="164"/>
      <c r="P423" s="163"/>
      <c r="Q423" s="163"/>
      <c r="R423" s="164"/>
      <c r="S423" s="243"/>
      <c r="T423" s="163"/>
      <c r="U423" s="164"/>
      <c r="V423" s="183"/>
      <c r="W423" s="183"/>
      <c r="X423" s="183"/>
      <c r="Y423" s="183"/>
      <c r="Z423" s="266"/>
      <c r="AA423" s="183"/>
      <c r="AB423" s="183"/>
      <c r="AC423" s="183"/>
      <c r="AD423" s="183"/>
      <c r="AE423" s="267"/>
      <c r="AF423" s="183"/>
      <c r="AG423" s="268"/>
      <c r="AH423" s="183"/>
      <c r="AI423" s="183"/>
      <c r="AJ423" s="183"/>
      <c r="AK423" s="183"/>
      <c r="AL423" s="266"/>
      <c r="AM423" s="183"/>
      <c r="AN423" s="268"/>
      <c r="AO423" s="269"/>
      <c r="AP423" s="183"/>
      <c r="AQ423" s="183"/>
      <c r="AR423" s="183"/>
      <c r="AS423" s="299"/>
      <c r="AT423" s="299"/>
      <c r="AU423" s="299"/>
      <c r="AV423" s="249"/>
      <c r="AW423" s="249"/>
      <c r="AX423" s="249"/>
      <c r="AY423" s="249"/>
      <c r="AZ423" s="249"/>
      <c r="BA423" s="250"/>
      <c r="BB423" s="250"/>
      <c r="BC423" s="250"/>
      <c r="BD423" s="250"/>
      <c r="BE423" s="357"/>
      <c r="BF423" s="357"/>
      <c r="BG423" s="357"/>
      <c r="BH423" s="357"/>
      <c r="BI423" s="357"/>
      <c r="BJ423" s="357"/>
      <c r="BK423" s="357"/>
      <c r="BL423" s="20"/>
      <c r="BM423" s="12">
        <f t="shared" si="57"/>
        <v>0</v>
      </c>
      <c r="BN423" s="37">
        <f t="shared" si="58"/>
        <v>2</v>
      </c>
      <c r="BO423" s="38">
        <f t="shared" si="59"/>
        <v>0.002777777777777778</v>
      </c>
      <c r="BP423" s="120">
        <f t="shared" si="60"/>
        <v>0</v>
      </c>
      <c r="BQ423" s="121">
        <f t="shared" si="61"/>
        <v>0</v>
      </c>
      <c r="BR423" s="108">
        <f t="shared" si="62"/>
        <v>0</v>
      </c>
      <c r="BS423" s="82">
        <f t="shared" si="63"/>
        <v>0</v>
      </c>
      <c r="BT423" s="136">
        <f t="shared" si="64"/>
        <v>0</v>
      </c>
      <c r="BU423" s="136">
        <f t="shared" si="65"/>
        <v>0</v>
      </c>
      <c r="BV423" s="109"/>
      <c r="BW423" s="5"/>
    </row>
    <row r="424" spans="1:75" s="4" customFormat="1" ht="14.25" customHeight="1">
      <c r="A424" s="23"/>
      <c r="B424" s="171" t="s">
        <v>0</v>
      </c>
      <c r="C424" s="165"/>
      <c r="D424" s="165"/>
      <c r="E424" s="166"/>
      <c r="F424" s="165"/>
      <c r="G424" s="165"/>
      <c r="H424" s="165"/>
      <c r="I424" s="165"/>
      <c r="J424" s="165"/>
      <c r="K424" s="165"/>
      <c r="L424" s="183"/>
      <c r="M424" s="165">
        <v>6</v>
      </c>
      <c r="N424" s="165"/>
      <c r="O424" s="166"/>
      <c r="P424" s="165"/>
      <c r="Q424" s="165"/>
      <c r="R424" s="166"/>
      <c r="S424" s="193"/>
      <c r="T424" s="165"/>
      <c r="U424" s="166"/>
      <c r="V424" s="183"/>
      <c r="W424" s="183"/>
      <c r="X424" s="183"/>
      <c r="Y424" s="183"/>
      <c r="Z424" s="266"/>
      <c r="AA424" s="183"/>
      <c r="AB424" s="183"/>
      <c r="AC424" s="183"/>
      <c r="AD424" s="183"/>
      <c r="AE424" s="267"/>
      <c r="AF424" s="183"/>
      <c r="AG424" s="268"/>
      <c r="AH424" s="183"/>
      <c r="AI424" s="183"/>
      <c r="AJ424" s="183"/>
      <c r="AK424" s="183"/>
      <c r="AL424" s="266"/>
      <c r="AM424" s="183"/>
      <c r="AN424" s="268"/>
      <c r="AO424" s="269"/>
      <c r="AP424" s="183"/>
      <c r="AQ424" s="183"/>
      <c r="AR424" s="183"/>
      <c r="AS424" s="299"/>
      <c r="AT424" s="299"/>
      <c r="AU424" s="299"/>
      <c r="AV424" s="249"/>
      <c r="AW424" s="249"/>
      <c r="AX424" s="249"/>
      <c r="AY424" s="249"/>
      <c r="AZ424" s="249"/>
      <c r="BA424" s="250"/>
      <c r="BB424" s="250"/>
      <c r="BC424" s="250"/>
      <c r="BD424" s="250"/>
      <c r="BE424" s="357"/>
      <c r="BF424" s="357"/>
      <c r="BG424" s="357"/>
      <c r="BH424" s="357"/>
      <c r="BI424" s="357"/>
      <c r="BJ424" s="357"/>
      <c r="BK424" s="357"/>
      <c r="BL424" s="20"/>
      <c r="BM424" s="12">
        <f t="shared" si="57"/>
        <v>0</v>
      </c>
      <c r="BN424" s="37">
        <f t="shared" si="58"/>
        <v>6</v>
      </c>
      <c r="BO424" s="38">
        <f t="shared" si="59"/>
        <v>0.008333333333333333</v>
      </c>
      <c r="BP424" s="120">
        <f t="shared" si="60"/>
        <v>0</v>
      </c>
      <c r="BQ424" s="121">
        <f t="shared" si="61"/>
        <v>0</v>
      </c>
      <c r="BR424" s="108">
        <f t="shared" si="62"/>
        <v>0</v>
      </c>
      <c r="BS424" s="82">
        <f t="shared" si="63"/>
        <v>0</v>
      </c>
      <c r="BT424" s="136">
        <f t="shared" si="64"/>
        <v>0</v>
      </c>
      <c r="BU424" s="136">
        <f t="shared" si="65"/>
        <v>0</v>
      </c>
      <c r="BV424" s="109"/>
      <c r="BW424" s="5"/>
    </row>
    <row r="425" spans="1:75" s="4" customFormat="1" ht="14.25" customHeight="1">
      <c r="A425" s="23"/>
      <c r="B425" s="171" t="s">
        <v>155</v>
      </c>
      <c r="C425" s="165"/>
      <c r="D425" s="165"/>
      <c r="E425" s="166"/>
      <c r="F425" s="165"/>
      <c r="G425" s="165"/>
      <c r="H425" s="165"/>
      <c r="I425" s="165"/>
      <c r="J425" s="165"/>
      <c r="K425" s="165"/>
      <c r="L425" s="183"/>
      <c r="M425" s="165">
        <v>6</v>
      </c>
      <c r="N425" s="165"/>
      <c r="O425" s="166"/>
      <c r="P425" s="165"/>
      <c r="Q425" s="165"/>
      <c r="R425" s="166"/>
      <c r="S425" s="193"/>
      <c r="T425" s="165"/>
      <c r="U425" s="166"/>
      <c r="V425" s="183"/>
      <c r="W425" s="183"/>
      <c r="X425" s="183"/>
      <c r="Y425" s="183"/>
      <c r="Z425" s="266"/>
      <c r="AA425" s="183"/>
      <c r="AB425" s="183"/>
      <c r="AC425" s="183"/>
      <c r="AD425" s="183"/>
      <c r="AE425" s="267"/>
      <c r="AF425" s="183"/>
      <c r="AG425" s="268"/>
      <c r="AH425" s="183"/>
      <c r="AI425" s="183"/>
      <c r="AJ425" s="183"/>
      <c r="AK425" s="183"/>
      <c r="AL425" s="266"/>
      <c r="AM425" s="183"/>
      <c r="AN425" s="268"/>
      <c r="AO425" s="269"/>
      <c r="AP425" s="183"/>
      <c r="AQ425" s="183"/>
      <c r="AR425" s="183"/>
      <c r="AS425" s="299"/>
      <c r="AT425" s="299"/>
      <c r="AU425" s="299"/>
      <c r="AV425" s="249"/>
      <c r="AW425" s="249"/>
      <c r="AX425" s="249"/>
      <c r="AY425" s="249"/>
      <c r="AZ425" s="249"/>
      <c r="BA425" s="250"/>
      <c r="BB425" s="250"/>
      <c r="BC425" s="250"/>
      <c r="BD425" s="250"/>
      <c r="BE425" s="357"/>
      <c r="BF425" s="357"/>
      <c r="BG425" s="357"/>
      <c r="BH425" s="357"/>
      <c r="BI425" s="357"/>
      <c r="BJ425" s="357"/>
      <c r="BK425" s="357"/>
      <c r="BL425" s="20"/>
      <c r="BM425" s="12">
        <f t="shared" si="57"/>
        <v>0</v>
      </c>
      <c r="BN425" s="37">
        <f t="shared" si="58"/>
        <v>6</v>
      </c>
      <c r="BO425" s="38">
        <f t="shared" si="59"/>
        <v>0.008333333333333333</v>
      </c>
      <c r="BP425" s="120">
        <f t="shared" si="60"/>
        <v>0</v>
      </c>
      <c r="BQ425" s="121">
        <f t="shared" si="61"/>
        <v>0</v>
      </c>
      <c r="BR425" s="108">
        <f t="shared" si="62"/>
        <v>0</v>
      </c>
      <c r="BS425" s="82">
        <f t="shared" si="63"/>
        <v>0</v>
      </c>
      <c r="BT425" s="136">
        <f t="shared" si="64"/>
        <v>0</v>
      </c>
      <c r="BU425" s="136">
        <f t="shared" si="65"/>
        <v>0</v>
      </c>
      <c r="BV425" s="109"/>
      <c r="BW425" s="5"/>
    </row>
    <row r="426" spans="1:75" s="4" customFormat="1" ht="47.25" customHeight="1">
      <c r="A426" s="23"/>
      <c r="B426" s="212" t="s">
        <v>347</v>
      </c>
      <c r="C426" s="165"/>
      <c r="D426" s="165"/>
      <c r="E426" s="166"/>
      <c r="F426" s="165"/>
      <c r="G426" s="165"/>
      <c r="H426" s="165"/>
      <c r="I426" s="165"/>
      <c r="J426" s="165"/>
      <c r="K426" s="165"/>
      <c r="L426" s="183"/>
      <c r="M426" s="165"/>
      <c r="N426" s="165"/>
      <c r="O426" s="166"/>
      <c r="P426" s="165"/>
      <c r="Q426" s="165"/>
      <c r="R426" s="166"/>
      <c r="S426" s="193"/>
      <c r="T426" s="165"/>
      <c r="U426" s="166"/>
      <c r="V426" s="183"/>
      <c r="W426" s="183"/>
      <c r="X426" s="183"/>
      <c r="Y426" s="183"/>
      <c r="Z426" s="266"/>
      <c r="AA426" s="183"/>
      <c r="AB426" s="183"/>
      <c r="AC426" s="183"/>
      <c r="AD426" s="183"/>
      <c r="AE426" s="267"/>
      <c r="AF426" s="183"/>
      <c r="AG426" s="268"/>
      <c r="AH426" s="183"/>
      <c r="AI426" s="183"/>
      <c r="AJ426" s="183"/>
      <c r="AK426" s="183"/>
      <c r="AL426" s="266"/>
      <c r="AM426" s="183"/>
      <c r="AN426" s="268"/>
      <c r="AO426" s="269"/>
      <c r="AP426" s="183"/>
      <c r="AQ426" s="183"/>
      <c r="AR426" s="183"/>
      <c r="AS426" s="299"/>
      <c r="AT426" s="299"/>
      <c r="AU426" s="299"/>
      <c r="AV426" s="249"/>
      <c r="AW426" s="249">
        <v>64</v>
      </c>
      <c r="AX426" s="249"/>
      <c r="AY426" s="249"/>
      <c r="AZ426" s="249"/>
      <c r="BA426" s="250"/>
      <c r="BB426" s="250"/>
      <c r="BC426" s="250"/>
      <c r="BD426" s="250"/>
      <c r="BE426" s="357"/>
      <c r="BF426" s="357"/>
      <c r="BG426" s="357"/>
      <c r="BH426" s="357"/>
      <c r="BI426" s="357"/>
      <c r="BJ426" s="357"/>
      <c r="BK426" s="357"/>
      <c r="BL426" s="20"/>
      <c r="BM426" s="12">
        <f t="shared" si="57"/>
        <v>0</v>
      </c>
      <c r="BN426" s="37">
        <f t="shared" si="58"/>
        <v>0</v>
      </c>
      <c r="BO426" s="38">
        <f t="shared" si="59"/>
        <v>0</v>
      </c>
      <c r="BP426" s="120">
        <f t="shared" si="60"/>
        <v>0</v>
      </c>
      <c r="BQ426" s="121">
        <f t="shared" si="61"/>
        <v>0</v>
      </c>
      <c r="BR426" s="108">
        <f t="shared" si="62"/>
        <v>64</v>
      </c>
      <c r="BS426" s="82">
        <f t="shared" si="63"/>
        <v>0.08888888888888889</v>
      </c>
      <c r="BT426" s="136">
        <f t="shared" si="64"/>
        <v>0</v>
      </c>
      <c r="BU426" s="136">
        <f t="shared" si="65"/>
        <v>0</v>
      </c>
      <c r="BV426" s="109"/>
      <c r="BW426" s="5"/>
    </row>
    <row r="427" spans="1:75" s="4" customFormat="1" ht="14.25" customHeight="1">
      <c r="A427" s="23"/>
      <c r="B427" s="212" t="s">
        <v>1</v>
      </c>
      <c r="C427" s="165"/>
      <c r="D427" s="165"/>
      <c r="E427" s="166"/>
      <c r="F427" s="165"/>
      <c r="G427" s="165"/>
      <c r="H427" s="165"/>
      <c r="I427" s="165"/>
      <c r="J427" s="165"/>
      <c r="K427" s="165"/>
      <c r="L427" s="183"/>
      <c r="M427" s="165"/>
      <c r="N427" s="165"/>
      <c r="O427" s="166"/>
      <c r="P427" s="165"/>
      <c r="Q427" s="165"/>
      <c r="R427" s="166"/>
      <c r="S427" s="193"/>
      <c r="T427" s="165"/>
      <c r="U427" s="166"/>
      <c r="V427" s="183"/>
      <c r="W427" s="183"/>
      <c r="X427" s="183"/>
      <c r="Y427" s="183"/>
      <c r="Z427" s="266"/>
      <c r="AA427" s="183"/>
      <c r="AB427" s="183"/>
      <c r="AC427" s="183"/>
      <c r="AD427" s="183"/>
      <c r="AE427" s="267"/>
      <c r="AF427" s="183"/>
      <c r="AG427" s="268"/>
      <c r="AH427" s="183"/>
      <c r="AI427" s="183"/>
      <c r="AJ427" s="183"/>
      <c r="AK427" s="183"/>
      <c r="AL427" s="266"/>
      <c r="AM427" s="183"/>
      <c r="AN427" s="268"/>
      <c r="AO427" s="269"/>
      <c r="AP427" s="183"/>
      <c r="AQ427" s="183"/>
      <c r="AR427" s="183"/>
      <c r="AS427" s="299"/>
      <c r="AT427" s="299"/>
      <c r="AU427" s="299"/>
      <c r="AV427" s="249"/>
      <c r="AW427" s="249">
        <v>1</v>
      </c>
      <c r="AX427" s="249"/>
      <c r="AY427" s="249"/>
      <c r="AZ427" s="249"/>
      <c r="BA427" s="250"/>
      <c r="BB427" s="250"/>
      <c r="BC427" s="250"/>
      <c r="BD427" s="250"/>
      <c r="BE427" s="357"/>
      <c r="BF427" s="357"/>
      <c r="BG427" s="357"/>
      <c r="BH427" s="357"/>
      <c r="BI427" s="357"/>
      <c r="BJ427" s="357"/>
      <c r="BK427" s="357"/>
      <c r="BL427" s="20"/>
      <c r="BM427" s="12">
        <f t="shared" si="57"/>
        <v>0</v>
      </c>
      <c r="BN427" s="37">
        <f t="shared" si="58"/>
        <v>0</v>
      </c>
      <c r="BO427" s="38">
        <f t="shared" si="59"/>
        <v>0</v>
      </c>
      <c r="BP427" s="120">
        <f t="shared" si="60"/>
        <v>0</v>
      </c>
      <c r="BQ427" s="121">
        <f t="shared" si="61"/>
        <v>0</v>
      </c>
      <c r="BR427" s="108">
        <f t="shared" si="62"/>
        <v>1</v>
      </c>
      <c r="BS427" s="82">
        <f t="shared" si="63"/>
        <v>0.001388888888888889</v>
      </c>
      <c r="BT427" s="136">
        <f t="shared" si="64"/>
        <v>0</v>
      </c>
      <c r="BU427" s="136">
        <f t="shared" si="65"/>
        <v>0</v>
      </c>
      <c r="BV427" s="109"/>
      <c r="BW427" s="5"/>
    </row>
    <row r="428" spans="1:75" s="4" customFormat="1" ht="14.25" customHeight="1">
      <c r="A428" s="23"/>
      <c r="B428" s="212" t="s">
        <v>0</v>
      </c>
      <c r="C428" s="165"/>
      <c r="D428" s="165"/>
      <c r="E428" s="166"/>
      <c r="F428" s="165"/>
      <c r="G428" s="165"/>
      <c r="H428" s="165"/>
      <c r="I428" s="165"/>
      <c r="J428" s="165"/>
      <c r="K428" s="165"/>
      <c r="L428" s="183"/>
      <c r="M428" s="165"/>
      <c r="N428" s="165"/>
      <c r="O428" s="166"/>
      <c r="P428" s="165"/>
      <c r="Q428" s="165"/>
      <c r="R428" s="166"/>
      <c r="S428" s="193"/>
      <c r="T428" s="165"/>
      <c r="U428" s="166"/>
      <c r="V428" s="183"/>
      <c r="W428" s="183"/>
      <c r="X428" s="183"/>
      <c r="Y428" s="183"/>
      <c r="Z428" s="266"/>
      <c r="AA428" s="183"/>
      <c r="AB428" s="183"/>
      <c r="AC428" s="183"/>
      <c r="AD428" s="183"/>
      <c r="AE428" s="267"/>
      <c r="AF428" s="183"/>
      <c r="AG428" s="268"/>
      <c r="AH428" s="183"/>
      <c r="AI428" s="183"/>
      <c r="AJ428" s="183"/>
      <c r="AK428" s="183"/>
      <c r="AL428" s="266"/>
      <c r="AM428" s="183"/>
      <c r="AN428" s="268"/>
      <c r="AO428" s="269"/>
      <c r="AP428" s="183"/>
      <c r="AQ428" s="183"/>
      <c r="AR428" s="183"/>
      <c r="AS428" s="299"/>
      <c r="AT428" s="299"/>
      <c r="AU428" s="299"/>
      <c r="AV428" s="249"/>
      <c r="AW428" s="249">
        <v>3</v>
      </c>
      <c r="AX428" s="249"/>
      <c r="AY428" s="249"/>
      <c r="AZ428" s="249"/>
      <c r="BA428" s="250"/>
      <c r="BB428" s="250"/>
      <c r="BC428" s="250"/>
      <c r="BD428" s="250"/>
      <c r="BE428" s="357"/>
      <c r="BF428" s="357"/>
      <c r="BG428" s="357"/>
      <c r="BH428" s="357"/>
      <c r="BI428" s="357"/>
      <c r="BJ428" s="357"/>
      <c r="BK428" s="357"/>
      <c r="BL428" s="20"/>
      <c r="BM428" s="12">
        <f t="shared" si="57"/>
        <v>0</v>
      </c>
      <c r="BN428" s="37">
        <f t="shared" si="58"/>
        <v>0</v>
      </c>
      <c r="BO428" s="38">
        <f t="shared" si="59"/>
        <v>0</v>
      </c>
      <c r="BP428" s="120">
        <f t="shared" si="60"/>
        <v>0</v>
      </c>
      <c r="BQ428" s="121">
        <f t="shared" si="61"/>
        <v>0</v>
      </c>
      <c r="BR428" s="108">
        <f t="shared" si="62"/>
        <v>3</v>
      </c>
      <c r="BS428" s="82">
        <f t="shared" si="63"/>
        <v>0.004166666666666667</v>
      </c>
      <c r="BT428" s="136">
        <f t="shared" si="64"/>
        <v>0</v>
      </c>
      <c r="BU428" s="136">
        <f t="shared" si="65"/>
        <v>0</v>
      </c>
      <c r="BV428" s="109"/>
      <c r="BW428" s="5"/>
    </row>
    <row r="429" spans="1:75" s="4" customFormat="1" ht="14.25" customHeight="1">
      <c r="A429" s="23" t="s">
        <v>129</v>
      </c>
      <c r="B429" s="212"/>
      <c r="C429" s="165"/>
      <c r="D429" s="165"/>
      <c r="E429" s="166"/>
      <c r="F429" s="165"/>
      <c r="G429" s="165"/>
      <c r="H429" s="165"/>
      <c r="I429" s="165"/>
      <c r="J429" s="165"/>
      <c r="K429" s="165"/>
      <c r="L429" s="183"/>
      <c r="M429" s="165"/>
      <c r="N429" s="165"/>
      <c r="O429" s="166"/>
      <c r="P429" s="165"/>
      <c r="Q429" s="165"/>
      <c r="R429" s="166"/>
      <c r="S429" s="193"/>
      <c r="T429" s="165"/>
      <c r="U429" s="166"/>
      <c r="V429" s="183"/>
      <c r="W429" s="183"/>
      <c r="X429" s="183"/>
      <c r="Y429" s="183"/>
      <c r="Z429" s="266"/>
      <c r="AA429" s="183"/>
      <c r="AB429" s="183"/>
      <c r="AC429" s="183"/>
      <c r="AD429" s="183"/>
      <c r="AE429" s="267"/>
      <c r="AF429" s="183"/>
      <c r="AG429" s="268"/>
      <c r="AH429" s="183"/>
      <c r="AI429" s="183"/>
      <c r="AJ429" s="183"/>
      <c r="AK429" s="183"/>
      <c r="AL429" s="266"/>
      <c r="AM429" s="183"/>
      <c r="AN429" s="268"/>
      <c r="AO429" s="269"/>
      <c r="AP429" s="183"/>
      <c r="AQ429" s="183"/>
      <c r="AR429" s="183"/>
      <c r="AS429" s="299"/>
      <c r="AT429" s="299"/>
      <c r="AU429" s="299"/>
      <c r="AV429" s="249"/>
      <c r="AW429" s="249"/>
      <c r="AX429" s="249"/>
      <c r="AY429" s="249"/>
      <c r="AZ429" s="249"/>
      <c r="BA429" s="250"/>
      <c r="BB429" s="250"/>
      <c r="BC429" s="250"/>
      <c r="BD429" s="250"/>
      <c r="BE429" s="357"/>
      <c r="BF429" s="357"/>
      <c r="BG429" s="357"/>
      <c r="BH429" s="357"/>
      <c r="BI429" s="357"/>
      <c r="BJ429" s="357"/>
      <c r="BK429" s="357"/>
      <c r="BL429" s="20">
        <f>BR429+BT429</f>
        <v>300</v>
      </c>
      <c r="BM429" s="12">
        <f>BL429/720</f>
        <v>0.4166666666666667</v>
      </c>
      <c r="BN429" s="37"/>
      <c r="BO429" s="38"/>
      <c r="BP429" s="120"/>
      <c r="BQ429" s="121"/>
      <c r="BR429" s="108">
        <f>SUM(BR430:BR431)</f>
        <v>0</v>
      </c>
      <c r="BS429" s="82">
        <f t="shared" si="63"/>
        <v>0</v>
      </c>
      <c r="BT429" s="136">
        <f>SUM(BT430:BT431)</f>
        <v>300</v>
      </c>
      <c r="BU429" s="136">
        <f t="shared" si="65"/>
        <v>0.4166666666666667</v>
      </c>
      <c r="BV429" s="109"/>
      <c r="BW429" s="5"/>
    </row>
    <row r="430" spans="1:75" s="4" customFormat="1" ht="40.5" customHeight="1">
      <c r="A430" s="360"/>
      <c r="B430" s="214" t="s">
        <v>218</v>
      </c>
      <c r="C430" s="165"/>
      <c r="D430" s="165"/>
      <c r="E430" s="166"/>
      <c r="F430" s="165"/>
      <c r="G430" s="165"/>
      <c r="H430" s="165"/>
      <c r="I430" s="165"/>
      <c r="J430" s="165"/>
      <c r="K430" s="165"/>
      <c r="L430" s="183"/>
      <c r="M430" s="165"/>
      <c r="N430" s="165"/>
      <c r="O430" s="166"/>
      <c r="P430" s="165"/>
      <c r="Q430" s="165"/>
      <c r="R430" s="166"/>
      <c r="S430" s="193"/>
      <c r="T430" s="165"/>
      <c r="U430" s="166"/>
      <c r="V430" s="183"/>
      <c r="W430" s="183"/>
      <c r="X430" s="183"/>
      <c r="Y430" s="183"/>
      <c r="Z430" s="266"/>
      <c r="AA430" s="183"/>
      <c r="AB430" s="183"/>
      <c r="AC430" s="183"/>
      <c r="AD430" s="183"/>
      <c r="AE430" s="267"/>
      <c r="AF430" s="183"/>
      <c r="AG430" s="268"/>
      <c r="AH430" s="183"/>
      <c r="AI430" s="183"/>
      <c r="AJ430" s="183"/>
      <c r="AK430" s="183"/>
      <c r="AL430" s="266"/>
      <c r="AM430" s="183"/>
      <c r="AN430" s="268"/>
      <c r="AO430" s="269"/>
      <c r="AP430" s="183"/>
      <c r="AQ430" s="183"/>
      <c r="AR430" s="183"/>
      <c r="AS430" s="299"/>
      <c r="AT430" s="299"/>
      <c r="AU430" s="299"/>
      <c r="AV430" s="249"/>
      <c r="AW430" s="249"/>
      <c r="AX430" s="249"/>
      <c r="AY430" s="249"/>
      <c r="AZ430" s="249"/>
      <c r="BA430" s="250">
        <v>30</v>
      </c>
      <c r="BB430" s="250">
        <v>30</v>
      </c>
      <c r="BC430" s="250">
        <v>50</v>
      </c>
      <c r="BD430" s="250">
        <v>50</v>
      </c>
      <c r="BE430" s="357"/>
      <c r="BF430" s="357"/>
      <c r="BG430" s="357"/>
      <c r="BH430" s="357"/>
      <c r="BI430" s="357"/>
      <c r="BJ430" s="357"/>
      <c r="BK430" s="357"/>
      <c r="BL430" s="20"/>
      <c r="BM430" s="12">
        <f aca="true" t="shared" si="66" ref="BM430:BM481">BL430/720</f>
        <v>0</v>
      </c>
      <c r="BN430" s="37">
        <f t="shared" si="58"/>
        <v>0</v>
      </c>
      <c r="BO430" s="38">
        <f t="shared" si="59"/>
        <v>0</v>
      </c>
      <c r="BP430" s="120">
        <f t="shared" si="60"/>
        <v>0</v>
      </c>
      <c r="BQ430" s="121">
        <f t="shared" si="61"/>
        <v>0</v>
      </c>
      <c r="BR430" s="108">
        <f t="shared" si="62"/>
        <v>0</v>
      </c>
      <c r="BS430" s="82">
        <f t="shared" si="63"/>
        <v>0</v>
      </c>
      <c r="BT430" s="136">
        <f t="shared" si="64"/>
        <v>160</v>
      </c>
      <c r="BU430" s="136">
        <f t="shared" si="65"/>
        <v>0.2222222222222222</v>
      </c>
      <c r="BV430" s="109"/>
      <c r="BW430" s="5"/>
    </row>
    <row r="431" spans="1:75" s="4" customFormat="1" ht="15.75" customHeight="1">
      <c r="A431" s="23"/>
      <c r="B431" s="214" t="s">
        <v>219</v>
      </c>
      <c r="C431" s="165"/>
      <c r="D431" s="165"/>
      <c r="E431" s="166"/>
      <c r="F431" s="165"/>
      <c r="G431" s="165"/>
      <c r="H431" s="165"/>
      <c r="I431" s="165"/>
      <c r="J431" s="165"/>
      <c r="K431" s="165"/>
      <c r="L431" s="183"/>
      <c r="M431" s="165"/>
      <c r="N431" s="165"/>
      <c r="O431" s="166"/>
      <c r="P431" s="165"/>
      <c r="Q431" s="165"/>
      <c r="R431" s="166"/>
      <c r="S431" s="193"/>
      <c r="T431" s="165"/>
      <c r="U431" s="166"/>
      <c r="V431" s="183"/>
      <c r="W431" s="183"/>
      <c r="X431" s="183"/>
      <c r="Y431" s="183"/>
      <c r="Z431" s="266"/>
      <c r="AA431" s="183"/>
      <c r="AB431" s="183"/>
      <c r="AC431" s="183"/>
      <c r="AD431" s="183"/>
      <c r="AE431" s="267"/>
      <c r="AF431" s="183"/>
      <c r="AG431" s="268"/>
      <c r="AH431" s="183"/>
      <c r="AI431" s="183"/>
      <c r="AJ431" s="183"/>
      <c r="AK431" s="183"/>
      <c r="AL431" s="266"/>
      <c r="AM431" s="183"/>
      <c r="AN431" s="268"/>
      <c r="AO431" s="269"/>
      <c r="AP431" s="183"/>
      <c r="AQ431" s="183"/>
      <c r="AR431" s="183"/>
      <c r="AS431" s="299"/>
      <c r="AT431" s="299"/>
      <c r="AU431" s="299"/>
      <c r="AV431" s="249"/>
      <c r="AW431" s="249"/>
      <c r="AX431" s="249"/>
      <c r="AY431" s="249"/>
      <c r="AZ431" s="249"/>
      <c r="BA431" s="250">
        <v>30</v>
      </c>
      <c r="BB431" s="250">
        <v>30</v>
      </c>
      <c r="BC431" s="250">
        <v>40</v>
      </c>
      <c r="BD431" s="250">
        <v>40</v>
      </c>
      <c r="BE431" s="357"/>
      <c r="BF431" s="357"/>
      <c r="BG431" s="357"/>
      <c r="BH431" s="357"/>
      <c r="BI431" s="357"/>
      <c r="BJ431" s="357"/>
      <c r="BK431" s="357"/>
      <c r="BL431" s="20"/>
      <c r="BM431" s="12">
        <f t="shared" si="66"/>
        <v>0</v>
      </c>
      <c r="BN431" s="37">
        <f t="shared" si="58"/>
        <v>0</v>
      </c>
      <c r="BO431" s="38">
        <f t="shared" si="59"/>
        <v>0</v>
      </c>
      <c r="BP431" s="120">
        <f t="shared" si="60"/>
        <v>0</v>
      </c>
      <c r="BQ431" s="121">
        <f t="shared" si="61"/>
        <v>0</v>
      </c>
      <c r="BR431" s="108">
        <f t="shared" si="62"/>
        <v>0</v>
      </c>
      <c r="BS431" s="82">
        <f t="shared" si="63"/>
        <v>0</v>
      </c>
      <c r="BT431" s="136">
        <f t="shared" si="64"/>
        <v>140</v>
      </c>
      <c r="BU431" s="136">
        <f t="shared" si="65"/>
        <v>0.19444444444444445</v>
      </c>
      <c r="BV431" s="109"/>
      <c r="BW431" s="5"/>
    </row>
    <row r="432" spans="1:75" s="4" customFormat="1" ht="16.5" customHeight="1">
      <c r="A432" s="23" t="s">
        <v>130</v>
      </c>
      <c r="B432" s="212"/>
      <c r="C432" s="163"/>
      <c r="D432" s="163"/>
      <c r="E432" s="164"/>
      <c r="F432" s="163"/>
      <c r="G432" s="163"/>
      <c r="H432" s="163"/>
      <c r="I432" s="163"/>
      <c r="J432" s="163"/>
      <c r="K432" s="163"/>
      <c r="L432" s="183"/>
      <c r="M432" s="163"/>
      <c r="N432" s="163"/>
      <c r="O432" s="164"/>
      <c r="P432" s="163"/>
      <c r="Q432" s="163"/>
      <c r="R432" s="164"/>
      <c r="S432" s="243"/>
      <c r="T432" s="163"/>
      <c r="U432" s="164"/>
      <c r="V432" s="183"/>
      <c r="W432" s="183"/>
      <c r="X432" s="183"/>
      <c r="Y432" s="183"/>
      <c r="Z432" s="266"/>
      <c r="AA432" s="183"/>
      <c r="AB432" s="183"/>
      <c r="AC432" s="183"/>
      <c r="AD432" s="183"/>
      <c r="AE432" s="267"/>
      <c r="AF432" s="183"/>
      <c r="AG432" s="268"/>
      <c r="AH432" s="183"/>
      <c r="AI432" s="183"/>
      <c r="AJ432" s="183"/>
      <c r="AK432" s="183"/>
      <c r="AL432" s="266"/>
      <c r="AM432" s="183"/>
      <c r="AN432" s="268"/>
      <c r="AO432" s="269"/>
      <c r="AP432" s="183"/>
      <c r="AQ432" s="183"/>
      <c r="AR432" s="183"/>
      <c r="AS432" s="299"/>
      <c r="AT432" s="299"/>
      <c r="AU432" s="299"/>
      <c r="AV432" s="249"/>
      <c r="AW432" s="249"/>
      <c r="AX432" s="249"/>
      <c r="AY432" s="249"/>
      <c r="AZ432" s="249"/>
      <c r="BA432" s="250"/>
      <c r="BB432" s="250"/>
      <c r="BC432" s="250"/>
      <c r="BD432" s="250"/>
      <c r="BE432" s="357"/>
      <c r="BF432" s="357"/>
      <c r="BG432" s="357"/>
      <c r="BH432" s="357"/>
      <c r="BI432" s="357"/>
      <c r="BJ432" s="357"/>
      <c r="BK432" s="357"/>
      <c r="BL432" s="20">
        <f>BN432+BP432+BR432</f>
        <v>1130</v>
      </c>
      <c r="BM432" s="12">
        <f>BL432/720</f>
        <v>1.5694444444444444</v>
      </c>
      <c r="BN432" s="37">
        <f>SUM(BN433:BN444)</f>
        <v>750</v>
      </c>
      <c r="BO432" s="38">
        <f t="shared" si="59"/>
        <v>1.0416666666666667</v>
      </c>
      <c r="BP432" s="120">
        <f>SUM(BP433:BP444)</f>
        <v>198</v>
      </c>
      <c r="BQ432" s="121">
        <f t="shared" si="61"/>
        <v>0.275</v>
      </c>
      <c r="BR432" s="108">
        <f>SUM(BR433:BR444)</f>
        <v>182</v>
      </c>
      <c r="BS432" s="82">
        <f t="shared" si="63"/>
        <v>0.25277777777777777</v>
      </c>
      <c r="BT432" s="136"/>
      <c r="BU432" s="136"/>
      <c r="BV432" s="109"/>
      <c r="BW432" s="5"/>
    </row>
    <row r="433" spans="1:75" s="4" customFormat="1" ht="12.75">
      <c r="A433" s="360"/>
      <c r="B433" s="214" t="s">
        <v>231</v>
      </c>
      <c r="C433" s="165"/>
      <c r="D433" s="165"/>
      <c r="E433" s="166"/>
      <c r="F433" s="165"/>
      <c r="G433" s="165"/>
      <c r="H433" s="165"/>
      <c r="I433" s="165"/>
      <c r="J433" s="165"/>
      <c r="K433" s="165"/>
      <c r="L433" s="185"/>
      <c r="M433" s="165"/>
      <c r="N433" s="165"/>
      <c r="O433" s="166"/>
      <c r="P433" s="165"/>
      <c r="Q433" s="165"/>
      <c r="R433" s="166"/>
      <c r="S433" s="193"/>
      <c r="T433" s="165"/>
      <c r="U433" s="166"/>
      <c r="V433" s="185"/>
      <c r="W433" s="185"/>
      <c r="X433" s="185"/>
      <c r="Y433" s="185"/>
      <c r="Z433" s="245"/>
      <c r="AA433" s="185"/>
      <c r="AB433" s="185"/>
      <c r="AC433" s="185"/>
      <c r="AD433" s="185"/>
      <c r="AE433" s="246"/>
      <c r="AF433" s="185"/>
      <c r="AG433" s="247"/>
      <c r="AH433" s="185"/>
      <c r="AI433" s="185"/>
      <c r="AJ433" s="185"/>
      <c r="AK433" s="185"/>
      <c r="AL433" s="245"/>
      <c r="AM433" s="185"/>
      <c r="AN433" s="247"/>
      <c r="AO433" s="265"/>
      <c r="AP433" s="185"/>
      <c r="AQ433" s="185"/>
      <c r="AR433" s="185"/>
      <c r="AS433" s="295"/>
      <c r="AT433" s="295">
        <v>34</v>
      </c>
      <c r="AU433" s="295"/>
      <c r="AV433" s="249"/>
      <c r="AW433" s="249">
        <v>34</v>
      </c>
      <c r="AX433" s="249">
        <v>34</v>
      </c>
      <c r="AY433" s="249"/>
      <c r="AZ433" s="249"/>
      <c r="BA433" s="250"/>
      <c r="BB433" s="250"/>
      <c r="BC433" s="250"/>
      <c r="BD433" s="250"/>
      <c r="BE433" s="357"/>
      <c r="BF433" s="357"/>
      <c r="BG433" s="357"/>
      <c r="BH433" s="357"/>
      <c r="BI433" s="357"/>
      <c r="BJ433" s="357"/>
      <c r="BK433" s="357"/>
      <c r="BL433" s="20"/>
      <c r="BM433" s="12">
        <f t="shared" si="66"/>
        <v>0</v>
      </c>
      <c r="BN433" s="37">
        <f t="shared" si="58"/>
        <v>0</v>
      </c>
      <c r="BO433" s="38">
        <f t="shared" si="59"/>
        <v>0</v>
      </c>
      <c r="BP433" s="120">
        <f t="shared" si="60"/>
        <v>0</v>
      </c>
      <c r="BQ433" s="121">
        <f t="shared" si="61"/>
        <v>0</v>
      </c>
      <c r="BR433" s="108">
        <f t="shared" si="62"/>
        <v>102</v>
      </c>
      <c r="BS433" s="82">
        <f t="shared" si="63"/>
        <v>0.14166666666666666</v>
      </c>
      <c r="BT433" s="136">
        <f t="shared" si="64"/>
        <v>0</v>
      </c>
      <c r="BU433" s="136">
        <f t="shared" si="65"/>
        <v>0</v>
      </c>
      <c r="BV433" s="109"/>
      <c r="BW433" s="5"/>
    </row>
    <row r="434" spans="1:75" s="4" customFormat="1" ht="15.75">
      <c r="A434" s="23"/>
      <c r="B434" s="214" t="s">
        <v>232</v>
      </c>
      <c r="C434" s="165"/>
      <c r="D434" s="165"/>
      <c r="E434" s="166"/>
      <c r="F434" s="165"/>
      <c r="G434" s="165"/>
      <c r="H434" s="165"/>
      <c r="I434" s="165"/>
      <c r="J434" s="165"/>
      <c r="K434" s="165"/>
      <c r="L434" s="185"/>
      <c r="M434" s="165"/>
      <c r="N434" s="165"/>
      <c r="O434" s="166"/>
      <c r="P434" s="165"/>
      <c r="Q434" s="165"/>
      <c r="R434" s="166"/>
      <c r="S434" s="193"/>
      <c r="T434" s="165"/>
      <c r="U434" s="166"/>
      <c r="V434" s="185"/>
      <c r="W434" s="185"/>
      <c r="X434" s="185"/>
      <c r="Y434" s="185"/>
      <c r="Z434" s="245"/>
      <c r="AA434" s="185"/>
      <c r="AB434" s="185"/>
      <c r="AC434" s="185"/>
      <c r="AD434" s="185"/>
      <c r="AE434" s="246"/>
      <c r="AF434" s="185"/>
      <c r="AG434" s="247"/>
      <c r="AH434" s="185"/>
      <c r="AI434" s="185"/>
      <c r="AJ434" s="185"/>
      <c r="AK434" s="185"/>
      <c r="AL434" s="245"/>
      <c r="AM434" s="185"/>
      <c r="AN434" s="247"/>
      <c r="AO434" s="265"/>
      <c r="AP434" s="185"/>
      <c r="AQ434" s="185"/>
      <c r="AR434" s="185"/>
      <c r="AS434" s="295"/>
      <c r="AT434" s="295"/>
      <c r="AU434" s="295"/>
      <c r="AV434" s="249"/>
      <c r="AW434" s="249"/>
      <c r="AX434" s="249">
        <v>20</v>
      </c>
      <c r="AY434" s="249"/>
      <c r="AZ434" s="249"/>
      <c r="BA434" s="250"/>
      <c r="BB434" s="250"/>
      <c r="BC434" s="250"/>
      <c r="BD434" s="250"/>
      <c r="BE434" s="357"/>
      <c r="BF434" s="357"/>
      <c r="BG434" s="357"/>
      <c r="BH434" s="357"/>
      <c r="BI434" s="357"/>
      <c r="BJ434" s="357"/>
      <c r="BK434" s="357"/>
      <c r="BL434" s="20"/>
      <c r="BM434" s="12">
        <f t="shared" si="66"/>
        <v>0</v>
      </c>
      <c r="BN434" s="37">
        <f t="shared" si="58"/>
        <v>0</v>
      </c>
      <c r="BO434" s="38">
        <f t="shared" si="59"/>
        <v>0</v>
      </c>
      <c r="BP434" s="120">
        <f t="shared" si="60"/>
        <v>0</v>
      </c>
      <c r="BQ434" s="121">
        <f t="shared" si="61"/>
        <v>0</v>
      </c>
      <c r="BR434" s="108">
        <f t="shared" si="62"/>
        <v>20</v>
      </c>
      <c r="BS434" s="82">
        <f t="shared" si="63"/>
        <v>0.027777777777777776</v>
      </c>
      <c r="BT434" s="136">
        <f t="shared" si="64"/>
        <v>0</v>
      </c>
      <c r="BU434" s="136">
        <f t="shared" si="65"/>
        <v>0</v>
      </c>
      <c r="BV434" s="109"/>
      <c r="BW434" s="5"/>
    </row>
    <row r="435" spans="1:75" s="4" customFormat="1" ht="60" customHeight="1">
      <c r="A435" s="23"/>
      <c r="B435" s="212" t="s">
        <v>348</v>
      </c>
      <c r="C435" s="165"/>
      <c r="D435" s="165"/>
      <c r="E435" s="166"/>
      <c r="F435" s="165"/>
      <c r="G435" s="165"/>
      <c r="H435" s="165"/>
      <c r="I435" s="165"/>
      <c r="J435" s="165"/>
      <c r="K435" s="165"/>
      <c r="L435" s="185"/>
      <c r="M435" s="165"/>
      <c r="N435" s="165"/>
      <c r="O435" s="166"/>
      <c r="P435" s="165"/>
      <c r="Q435" s="165"/>
      <c r="R435" s="166"/>
      <c r="S435" s="193"/>
      <c r="T435" s="165"/>
      <c r="U435" s="166"/>
      <c r="V435" s="185"/>
      <c r="W435" s="185"/>
      <c r="X435" s="185"/>
      <c r="Y435" s="185"/>
      <c r="Z435" s="245"/>
      <c r="AA435" s="185"/>
      <c r="AB435" s="185"/>
      <c r="AC435" s="185"/>
      <c r="AD435" s="185"/>
      <c r="AE435" s="246"/>
      <c r="AF435" s="185"/>
      <c r="AG435" s="247"/>
      <c r="AH435" s="185"/>
      <c r="AI435" s="185"/>
      <c r="AJ435" s="185"/>
      <c r="AK435" s="185"/>
      <c r="AL435" s="245"/>
      <c r="AM435" s="185"/>
      <c r="AN435" s="247"/>
      <c r="AO435" s="265"/>
      <c r="AP435" s="185"/>
      <c r="AQ435" s="185"/>
      <c r="AR435" s="185"/>
      <c r="AS435" s="295"/>
      <c r="AT435" s="295"/>
      <c r="AU435" s="295"/>
      <c r="AV435" s="249"/>
      <c r="AW435" s="249">
        <v>50</v>
      </c>
      <c r="AX435" s="249"/>
      <c r="AY435" s="249"/>
      <c r="AZ435" s="249"/>
      <c r="BA435" s="250"/>
      <c r="BB435" s="250"/>
      <c r="BC435" s="250"/>
      <c r="BD435" s="250"/>
      <c r="BE435" s="357"/>
      <c r="BF435" s="357"/>
      <c r="BG435" s="357"/>
      <c r="BH435" s="357"/>
      <c r="BI435" s="357"/>
      <c r="BJ435" s="357"/>
      <c r="BK435" s="357"/>
      <c r="BL435" s="20"/>
      <c r="BM435" s="12">
        <f t="shared" si="66"/>
        <v>0</v>
      </c>
      <c r="BN435" s="37">
        <f t="shared" si="58"/>
        <v>0</v>
      </c>
      <c r="BO435" s="38">
        <f t="shared" si="59"/>
        <v>0</v>
      </c>
      <c r="BP435" s="120">
        <f t="shared" si="60"/>
        <v>0</v>
      </c>
      <c r="BQ435" s="121">
        <f t="shared" si="61"/>
        <v>0</v>
      </c>
      <c r="BR435" s="108">
        <f t="shared" si="62"/>
        <v>50</v>
      </c>
      <c r="BS435" s="82">
        <f t="shared" si="63"/>
        <v>0.06944444444444445</v>
      </c>
      <c r="BT435" s="136">
        <f t="shared" si="64"/>
        <v>0</v>
      </c>
      <c r="BU435" s="136">
        <f t="shared" si="65"/>
        <v>0</v>
      </c>
      <c r="BV435" s="109"/>
      <c r="BW435" s="5"/>
    </row>
    <row r="436" spans="1:75" s="4" customFormat="1" ht="15.75">
      <c r="A436" s="23"/>
      <c r="B436" s="212" t="s">
        <v>1</v>
      </c>
      <c r="C436" s="165"/>
      <c r="D436" s="165"/>
      <c r="E436" s="166"/>
      <c r="F436" s="165"/>
      <c r="G436" s="165"/>
      <c r="H436" s="165"/>
      <c r="I436" s="165"/>
      <c r="J436" s="165"/>
      <c r="K436" s="165"/>
      <c r="L436" s="185"/>
      <c r="M436" s="165"/>
      <c r="N436" s="165"/>
      <c r="O436" s="166"/>
      <c r="P436" s="165"/>
      <c r="Q436" s="165"/>
      <c r="R436" s="166"/>
      <c r="S436" s="193"/>
      <c r="T436" s="165"/>
      <c r="U436" s="166"/>
      <c r="V436" s="185"/>
      <c r="W436" s="185"/>
      <c r="X436" s="185"/>
      <c r="Y436" s="185"/>
      <c r="Z436" s="245"/>
      <c r="AA436" s="185"/>
      <c r="AB436" s="185"/>
      <c r="AC436" s="185"/>
      <c r="AD436" s="185"/>
      <c r="AE436" s="246"/>
      <c r="AF436" s="185"/>
      <c r="AG436" s="247"/>
      <c r="AH436" s="185"/>
      <c r="AI436" s="185"/>
      <c r="AJ436" s="185"/>
      <c r="AK436" s="185"/>
      <c r="AL436" s="245"/>
      <c r="AM436" s="185"/>
      <c r="AN436" s="247"/>
      <c r="AO436" s="265"/>
      <c r="AP436" s="185"/>
      <c r="AQ436" s="185"/>
      <c r="AR436" s="185"/>
      <c r="AS436" s="295"/>
      <c r="AT436" s="295"/>
      <c r="AU436" s="295"/>
      <c r="AV436" s="249"/>
      <c r="AW436" s="249">
        <v>1</v>
      </c>
      <c r="AX436" s="249"/>
      <c r="AY436" s="249"/>
      <c r="AZ436" s="249"/>
      <c r="BA436" s="250"/>
      <c r="BB436" s="250"/>
      <c r="BC436" s="250"/>
      <c r="BD436" s="250"/>
      <c r="BE436" s="357"/>
      <c r="BF436" s="357"/>
      <c r="BG436" s="357"/>
      <c r="BH436" s="357"/>
      <c r="BI436" s="357"/>
      <c r="BJ436" s="357"/>
      <c r="BK436" s="357"/>
      <c r="BL436" s="20"/>
      <c r="BM436" s="12">
        <f t="shared" si="66"/>
        <v>0</v>
      </c>
      <c r="BN436" s="37">
        <f t="shared" si="58"/>
        <v>0</v>
      </c>
      <c r="BO436" s="38">
        <f t="shared" si="59"/>
        <v>0</v>
      </c>
      <c r="BP436" s="120">
        <f t="shared" si="60"/>
        <v>0</v>
      </c>
      <c r="BQ436" s="121">
        <f t="shared" si="61"/>
        <v>0</v>
      </c>
      <c r="BR436" s="108">
        <f t="shared" si="62"/>
        <v>1</v>
      </c>
      <c r="BS436" s="82">
        <f t="shared" si="63"/>
        <v>0.001388888888888889</v>
      </c>
      <c r="BT436" s="136">
        <f t="shared" si="64"/>
        <v>0</v>
      </c>
      <c r="BU436" s="136">
        <f t="shared" si="65"/>
        <v>0</v>
      </c>
      <c r="BV436" s="109"/>
      <c r="BW436" s="5"/>
    </row>
    <row r="437" spans="1:75" s="4" customFormat="1" ht="15.75">
      <c r="A437" s="23"/>
      <c r="B437" s="212" t="s">
        <v>0</v>
      </c>
      <c r="C437" s="165"/>
      <c r="D437" s="165"/>
      <c r="E437" s="166"/>
      <c r="F437" s="165"/>
      <c r="G437" s="165"/>
      <c r="H437" s="165"/>
      <c r="I437" s="165"/>
      <c r="J437" s="165"/>
      <c r="K437" s="165"/>
      <c r="L437" s="185"/>
      <c r="M437" s="165"/>
      <c r="N437" s="165"/>
      <c r="O437" s="166"/>
      <c r="P437" s="165"/>
      <c r="Q437" s="165"/>
      <c r="R437" s="166"/>
      <c r="S437" s="193"/>
      <c r="T437" s="165"/>
      <c r="U437" s="166"/>
      <c r="V437" s="185"/>
      <c r="W437" s="185"/>
      <c r="X437" s="185"/>
      <c r="Y437" s="185"/>
      <c r="Z437" s="245"/>
      <c r="AA437" s="185"/>
      <c r="AB437" s="185"/>
      <c r="AC437" s="185"/>
      <c r="AD437" s="185"/>
      <c r="AE437" s="246"/>
      <c r="AF437" s="185"/>
      <c r="AG437" s="247"/>
      <c r="AH437" s="185"/>
      <c r="AI437" s="185"/>
      <c r="AJ437" s="185"/>
      <c r="AK437" s="185"/>
      <c r="AL437" s="245"/>
      <c r="AM437" s="185"/>
      <c r="AN437" s="247"/>
      <c r="AO437" s="265"/>
      <c r="AP437" s="185"/>
      <c r="AQ437" s="185"/>
      <c r="AR437" s="185"/>
      <c r="AS437" s="295"/>
      <c r="AT437" s="295"/>
      <c r="AU437" s="295"/>
      <c r="AV437" s="249"/>
      <c r="AW437" s="249">
        <v>3</v>
      </c>
      <c r="AX437" s="249"/>
      <c r="AY437" s="249"/>
      <c r="AZ437" s="249"/>
      <c r="BA437" s="250"/>
      <c r="BB437" s="250"/>
      <c r="BC437" s="250"/>
      <c r="BD437" s="250"/>
      <c r="BE437" s="357"/>
      <c r="BF437" s="357"/>
      <c r="BG437" s="357"/>
      <c r="BH437" s="357"/>
      <c r="BI437" s="357"/>
      <c r="BJ437" s="357"/>
      <c r="BK437" s="357"/>
      <c r="BL437" s="20"/>
      <c r="BM437" s="12">
        <f t="shared" si="66"/>
        <v>0</v>
      </c>
      <c r="BN437" s="37">
        <f t="shared" si="58"/>
        <v>0</v>
      </c>
      <c r="BO437" s="38">
        <f t="shared" si="59"/>
        <v>0</v>
      </c>
      <c r="BP437" s="120">
        <f t="shared" si="60"/>
        <v>0</v>
      </c>
      <c r="BQ437" s="121">
        <f t="shared" si="61"/>
        <v>0</v>
      </c>
      <c r="BR437" s="108">
        <f t="shared" si="62"/>
        <v>3</v>
      </c>
      <c r="BS437" s="82">
        <f t="shared" si="63"/>
        <v>0.004166666666666667</v>
      </c>
      <c r="BT437" s="136">
        <f t="shared" si="64"/>
        <v>0</v>
      </c>
      <c r="BU437" s="136">
        <f t="shared" si="65"/>
        <v>0</v>
      </c>
      <c r="BV437" s="109"/>
      <c r="BW437" s="5"/>
    </row>
    <row r="438" spans="1:75" s="4" customFormat="1" ht="15.75">
      <c r="A438" s="23"/>
      <c r="B438" s="212" t="s">
        <v>155</v>
      </c>
      <c r="C438" s="165"/>
      <c r="D438" s="165"/>
      <c r="E438" s="166"/>
      <c r="F438" s="165"/>
      <c r="G438" s="165"/>
      <c r="H438" s="165"/>
      <c r="I438" s="165"/>
      <c r="J438" s="165"/>
      <c r="K438" s="165"/>
      <c r="L438" s="185"/>
      <c r="M438" s="165"/>
      <c r="N438" s="165"/>
      <c r="O438" s="166"/>
      <c r="P438" s="165"/>
      <c r="Q438" s="165"/>
      <c r="R438" s="166"/>
      <c r="S438" s="193"/>
      <c r="T438" s="165"/>
      <c r="U438" s="166"/>
      <c r="V438" s="185"/>
      <c r="W438" s="185"/>
      <c r="X438" s="185"/>
      <c r="Y438" s="185"/>
      <c r="Z438" s="245"/>
      <c r="AA438" s="185"/>
      <c r="AB438" s="185"/>
      <c r="AC438" s="185"/>
      <c r="AD438" s="185"/>
      <c r="AE438" s="246"/>
      <c r="AF438" s="185"/>
      <c r="AG438" s="247"/>
      <c r="AH438" s="185"/>
      <c r="AI438" s="185"/>
      <c r="AJ438" s="185"/>
      <c r="AK438" s="185"/>
      <c r="AL438" s="245"/>
      <c r="AM438" s="185"/>
      <c r="AN438" s="247"/>
      <c r="AO438" s="265"/>
      <c r="AP438" s="185"/>
      <c r="AQ438" s="185"/>
      <c r="AR438" s="185"/>
      <c r="AS438" s="295"/>
      <c r="AT438" s="295"/>
      <c r="AU438" s="295"/>
      <c r="AV438" s="249"/>
      <c r="AW438" s="249">
        <v>6</v>
      </c>
      <c r="AX438" s="249"/>
      <c r="AY438" s="249"/>
      <c r="AZ438" s="249"/>
      <c r="BA438" s="250"/>
      <c r="BB438" s="250"/>
      <c r="BC438" s="250"/>
      <c r="BD438" s="250"/>
      <c r="BE438" s="357"/>
      <c r="BF438" s="357"/>
      <c r="BG438" s="357"/>
      <c r="BH438" s="357"/>
      <c r="BI438" s="357"/>
      <c r="BJ438" s="357"/>
      <c r="BK438" s="357"/>
      <c r="BL438" s="20"/>
      <c r="BM438" s="12">
        <f t="shared" si="66"/>
        <v>0</v>
      </c>
      <c r="BN438" s="37">
        <f t="shared" si="58"/>
        <v>0</v>
      </c>
      <c r="BO438" s="38">
        <f t="shared" si="59"/>
        <v>0</v>
      </c>
      <c r="BP438" s="120">
        <f t="shared" si="60"/>
        <v>0</v>
      </c>
      <c r="BQ438" s="121">
        <f t="shared" si="61"/>
        <v>0</v>
      </c>
      <c r="BR438" s="108">
        <f t="shared" si="62"/>
        <v>6</v>
      </c>
      <c r="BS438" s="82">
        <f t="shared" si="63"/>
        <v>0.008333333333333333</v>
      </c>
      <c r="BT438" s="136">
        <f t="shared" si="64"/>
        <v>0</v>
      </c>
      <c r="BU438" s="136">
        <f t="shared" si="65"/>
        <v>0</v>
      </c>
      <c r="BV438" s="109"/>
      <c r="BW438" s="5"/>
    </row>
    <row r="439" spans="1:75" s="4" customFormat="1" ht="24.75">
      <c r="A439" s="23"/>
      <c r="B439" s="214" t="s">
        <v>158</v>
      </c>
      <c r="C439" s="165"/>
      <c r="D439" s="165"/>
      <c r="E439" s="166"/>
      <c r="F439" s="165">
        <v>110</v>
      </c>
      <c r="G439" s="165"/>
      <c r="H439" s="165">
        <v>80</v>
      </c>
      <c r="I439" s="165"/>
      <c r="J439" s="165"/>
      <c r="K439" s="165"/>
      <c r="L439" s="185"/>
      <c r="M439" s="165"/>
      <c r="N439" s="165"/>
      <c r="O439" s="166"/>
      <c r="P439" s="165">
        <v>80</v>
      </c>
      <c r="Q439" s="165"/>
      <c r="R439" s="166"/>
      <c r="S439" s="193"/>
      <c r="T439" s="165">
        <v>110</v>
      </c>
      <c r="U439" s="166">
        <v>110</v>
      </c>
      <c r="V439" s="185"/>
      <c r="W439" s="185">
        <v>80</v>
      </c>
      <c r="X439" s="185"/>
      <c r="Y439" s="185"/>
      <c r="Z439" s="245"/>
      <c r="AA439" s="185"/>
      <c r="AB439" s="185"/>
      <c r="AC439" s="185"/>
      <c r="AD439" s="185">
        <v>80</v>
      </c>
      <c r="AE439" s="246">
        <v>80</v>
      </c>
      <c r="AF439" s="185"/>
      <c r="AG439" s="247"/>
      <c r="AH439" s="185"/>
      <c r="AI439" s="185"/>
      <c r="AJ439" s="185"/>
      <c r="AK439" s="185"/>
      <c r="AL439" s="245"/>
      <c r="AM439" s="185"/>
      <c r="AN439" s="247"/>
      <c r="AO439" s="265"/>
      <c r="AP439" s="185"/>
      <c r="AQ439" s="185"/>
      <c r="AR439" s="185"/>
      <c r="AS439" s="295"/>
      <c r="AT439" s="295"/>
      <c r="AU439" s="295"/>
      <c r="AV439" s="249"/>
      <c r="AW439" s="249"/>
      <c r="AX439" s="249"/>
      <c r="AY439" s="249"/>
      <c r="AZ439" s="249"/>
      <c r="BA439" s="250"/>
      <c r="BB439" s="250"/>
      <c r="BC439" s="250"/>
      <c r="BD439" s="250"/>
      <c r="BE439" s="357"/>
      <c r="BF439" s="357"/>
      <c r="BG439" s="357"/>
      <c r="BH439" s="357"/>
      <c r="BI439" s="357"/>
      <c r="BJ439" s="357"/>
      <c r="BK439" s="357"/>
      <c r="BL439" s="20"/>
      <c r="BM439" s="12">
        <f t="shared" si="66"/>
        <v>0</v>
      </c>
      <c r="BN439" s="37">
        <f t="shared" si="58"/>
        <v>540</v>
      </c>
      <c r="BO439" s="38">
        <f t="shared" si="59"/>
        <v>0.75</v>
      </c>
      <c r="BP439" s="120">
        <f t="shared" si="60"/>
        <v>190</v>
      </c>
      <c r="BQ439" s="121">
        <f t="shared" si="61"/>
        <v>0.2638888888888889</v>
      </c>
      <c r="BR439" s="108">
        <f t="shared" si="62"/>
        <v>0</v>
      </c>
      <c r="BS439" s="82">
        <f t="shared" si="63"/>
        <v>0</v>
      </c>
      <c r="BT439" s="136">
        <f t="shared" si="64"/>
        <v>0</v>
      </c>
      <c r="BU439" s="136">
        <f t="shared" si="65"/>
        <v>0</v>
      </c>
      <c r="BV439" s="109"/>
      <c r="BW439" s="5"/>
    </row>
    <row r="440" spans="1:75" s="4" customFormat="1" ht="15.75">
      <c r="A440" s="23"/>
      <c r="B440" s="212" t="s">
        <v>1</v>
      </c>
      <c r="C440" s="165"/>
      <c r="D440" s="165"/>
      <c r="E440" s="166"/>
      <c r="F440" s="165"/>
      <c r="G440" s="165"/>
      <c r="H440" s="165">
        <v>2</v>
      </c>
      <c r="I440" s="165"/>
      <c r="J440" s="165"/>
      <c r="K440" s="165"/>
      <c r="L440" s="185"/>
      <c r="M440" s="165"/>
      <c r="N440" s="165"/>
      <c r="O440" s="166"/>
      <c r="P440" s="165">
        <v>2</v>
      </c>
      <c r="Q440" s="165"/>
      <c r="R440" s="166"/>
      <c r="S440" s="193"/>
      <c r="T440" s="165"/>
      <c r="U440" s="166"/>
      <c r="V440" s="185"/>
      <c r="W440" s="185">
        <v>2</v>
      </c>
      <c r="X440" s="185"/>
      <c r="Y440" s="185"/>
      <c r="Z440" s="245"/>
      <c r="AA440" s="185"/>
      <c r="AB440" s="185"/>
      <c r="AC440" s="185"/>
      <c r="AD440" s="185">
        <v>2</v>
      </c>
      <c r="AE440" s="246">
        <v>2</v>
      </c>
      <c r="AF440" s="185"/>
      <c r="AG440" s="247"/>
      <c r="AH440" s="185"/>
      <c r="AI440" s="185"/>
      <c r="AJ440" s="185"/>
      <c r="AK440" s="185"/>
      <c r="AL440" s="245"/>
      <c r="AM440" s="185"/>
      <c r="AN440" s="247"/>
      <c r="AO440" s="265"/>
      <c r="AP440" s="185"/>
      <c r="AQ440" s="185"/>
      <c r="AR440" s="185"/>
      <c r="AS440" s="295"/>
      <c r="AT440" s="295"/>
      <c r="AU440" s="295"/>
      <c r="AV440" s="249"/>
      <c r="AW440" s="249"/>
      <c r="AX440" s="249"/>
      <c r="AY440" s="249"/>
      <c r="AZ440" s="249"/>
      <c r="BA440" s="250"/>
      <c r="BB440" s="250"/>
      <c r="BC440" s="250"/>
      <c r="BD440" s="250"/>
      <c r="BE440" s="357"/>
      <c r="BF440" s="357"/>
      <c r="BG440" s="357"/>
      <c r="BH440" s="357"/>
      <c r="BI440" s="357"/>
      <c r="BJ440" s="357"/>
      <c r="BK440" s="357"/>
      <c r="BL440" s="20"/>
      <c r="BM440" s="12">
        <f t="shared" si="66"/>
        <v>0</v>
      </c>
      <c r="BN440" s="37">
        <f t="shared" si="58"/>
        <v>8</v>
      </c>
      <c r="BO440" s="38">
        <f t="shared" si="59"/>
        <v>0.011111111111111112</v>
      </c>
      <c r="BP440" s="120">
        <f t="shared" si="60"/>
        <v>2</v>
      </c>
      <c r="BQ440" s="121">
        <f t="shared" si="61"/>
        <v>0.002777777777777778</v>
      </c>
      <c r="BR440" s="108">
        <f t="shared" si="62"/>
        <v>0</v>
      </c>
      <c r="BS440" s="82">
        <f t="shared" si="63"/>
        <v>0</v>
      </c>
      <c r="BT440" s="136">
        <f t="shared" si="64"/>
        <v>0</v>
      </c>
      <c r="BU440" s="136">
        <f t="shared" si="65"/>
        <v>0</v>
      </c>
      <c r="BV440" s="109"/>
      <c r="BW440" s="5"/>
    </row>
    <row r="441" spans="1:75" s="4" customFormat="1" ht="15.75">
      <c r="A441" s="23"/>
      <c r="B441" s="212" t="s">
        <v>0</v>
      </c>
      <c r="C441" s="165"/>
      <c r="D441" s="165"/>
      <c r="E441" s="166"/>
      <c r="F441" s="165"/>
      <c r="G441" s="165"/>
      <c r="H441" s="165">
        <v>6</v>
      </c>
      <c r="I441" s="165"/>
      <c r="J441" s="165"/>
      <c r="K441" s="165"/>
      <c r="L441" s="185"/>
      <c r="M441" s="165"/>
      <c r="N441" s="165"/>
      <c r="O441" s="166"/>
      <c r="P441" s="165">
        <v>6</v>
      </c>
      <c r="Q441" s="165"/>
      <c r="R441" s="166"/>
      <c r="S441" s="193"/>
      <c r="T441" s="165"/>
      <c r="U441" s="166"/>
      <c r="V441" s="185"/>
      <c r="W441" s="185"/>
      <c r="X441" s="185"/>
      <c r="Y441" s="185"/>
      <c r="Z441" s="245"/>
      <c r="AA441" s="185"/>
      <c r="AB441" s="185"/>
      <c r="AC441" s="185"/>
      <c r="AD441" s="185">
        <v>6</v>
      </c>
      <c r="AE441" s="246">
        <v>6</v>
      </c>
      <c r="AF441" s="185"/>
      <c r="AG441" s="247"/>
      <c r="AH441" s="185"/>
      <c r="AI441" s="185"/>
      <c r="AJ441" s="185"/>
      <c r="AK441" s="185"/>
      <c r="AL441" s="245"/>
      <c r="AM441" s="185"/>
      <c r="AN441" s="247"/>
      <c r="AO441" s="265"/>
      <c r="AP441" s="185"/>
      <c r="AQ441" s="185"/>
      <c r="AR441" s="185"/>
      <c r="AS441" s="295"/>
      <c r="AT441" s="295"/>
      <c r="AU441" s="295"/>
      <c r="AV441" s="249"/>
      <c r="AW441" s="249"/>
      <c r="AX441" s="249"/>
      <c r="AY441" s="249"/>
      <c r="AZ441" s="249"/>
      <c r="BA441" s="250"/>
      <c r="BB441" s="250"/>
      <c r="BC441" s="250"/>
      <c r="BD441" s="250"/>
      <c r="BE441" s="357"/>
      <c r="BF441" s="357"/>
      <c r="BG441" s="357"/>
      <c r="BH441" s="357"/>
      <c r="BI441" s="357"/>
      <c r="BJ441" s="357"/>
      <c r="BK441" s="357"/>
      <c r="BL441" s="20"/>
      <c r="BM441" s="12">
        <f t="shared" si="66"/>
        <v>0</v>
      </c>
      <c r="BN441" s="37">
        <f t="shared" si="58"/>
        <v>18</v>
      </c>
      <c r="BO441" s="38">
        <f t="shared" si="59"/>
        <v>0.025</v>
      </c>
      <c r="BP441" s="120">
        <f t="shared" si="60"/>
        <v>6</v>
      </c>
      <c r="BQ441" s="121">
        <f t="shared" si="61"/>
        <v>0.008333333333333333</v>
      </c>
      <c r="BR441" s="108">
        <f t="shared" si="62"/>
        <v>0</v>
      </c>
      <c r="BS441" s="82">
        <f t="shared" si="63"/>
        <v>0</v>
      </c>
      <c r="BT441" s="136">
        <f t="shared" si="64"/>
        <v>0</v>
      </c>
      <c r="BU441" s="136">
        <f t="shared" si="65"/>
        <v>0</v>
      </c>
      <c r="BV441" s="109"/>
      <c r="BW441" s="5"/>
    </row>
    <row r="442" spans="1:75" s="4" customFormat="1" ht="24.75">
      <c r="A442" s="23"/>
      <c r="B442" s="214" t="s">
        <v>285</v>
      </c>
      <c r="C442" s="165"/>
      <c r="D442" s="165"/>
      <c r="E442" s="166"/>
      <c r="F442" s="165"/>
      <c r="G442" s="165"/>
      <c r="H442" s="165"/>
      <c r="I442" s="165"/>
      <c r="J442" s="165"/>
      <c r="K442" s="165"/>
      <c r="L442" s="185"/>
      <c r="M442" s="165">
        <v>170</v>
      </c>
      <c r="N442" s="165"/>
      <c r="O442" s="166"/>
      <c r="P442" s="165"/>
      <c r="Q442" s="165"/>
      <c r="R442" s="166"/>
      <c r="S442" s="193"/>
      <c r="T442" s="165"/>
      <c r="U442" s="166"/>
      <c r="V442" s="185"/>
      <c r="W442" s="185"/>
      <c r="X442" s="185"/>
      <c r="Y442" s="185"/>
      <c r="Z442" s="245"/>
      <c r="AA442" s="185"/>
      <c r="AB442" s="185"/>
      <c r="AC442" s="185"/>
      <c r="AD442" s="185"/>
      <c r="AE442" s="246"/>
      <c r="AF442" s="185"/>
      <c r="AG442" s="247"/>
      <c r="AH442" s="185"/>
      <c r="AI442" s="185"/>
      <c r="AJ442" s="185"/>
      <c r="AK442" s="185"/>
      <c r="AL442" s="245"/>
      <c r="AM442" s="185"/>
      <c r="AN442" s="247"/>
      <c r="AO442" s="265"/>
      <c r="AP442" s="185"/>
      <c r="AQ442" s="185"/>
      <c r="AR442" s="185"/>
      <c r="AS442" s="295"/>
      <c r="AT442" s="295"/>
      <c r="AU442" s="295"/>
      <c r="AV442" s="249"/>
      <c r="AW442" s="249"/>
      <c r="AX442" s="249"/>
      <c r="AY442" s="249"/>
      <c r="AZ442" s="249"/>
      <c r="BA442" s="250"/>
      <c r="BB442" s="250"/>
      <c r="BC442" s="250"/>
      <c r="BD442" s="250"/>
      <c r="BE442" s="357"/>
      <c r="BF442" s="357"/>
      <c r="BG442" s="357"/>
      <c r="BH442" s="357"/>
      <c r="BI442" s="357"/>
      <c r="BJ442" s="357"/>
      <c r="BK442" s="357"/>
      <c r="BL442" s="20"/>
      <c r="BM442" s="12">
        <f t="shared" si="66"/>
        <v>0</v>
      </c>
      <c r="BN442" s="37">
        <f t="shared" si="58"/>
        <v>170</v>
      </c>
      <c r="BO442" s="38">
        <f t="shared" si="59"/>
        <v>0.2361111111111111</v>
      </c>
      <c r="BP442" s="120">
        <f t="shared" si="60"/>
        <v>0</v>
      </c>
      <c r="BQ442" s="121">
        <f t="shared" si="61"/>
        <v>0</v>
      </c>
      <c r="BR442" s="108">
        <f t="shared" si="62"/>
        <v>0</v>
      </c>
      <c r="BS442" s="82">
        <f t="shared" si="63"/>
        <v>0</v>
      </c>
      <c r="BT442" s="136">
        <f t="shared" si="64"/>
        <v>0</v>
      </c>
      <c r="BU442" s="136">
        <f t="shared" si="65"/>
        <v>0</v>
      </c>
      <c r="BV442" s="109"/>
      <c r="BW442" s="5"/>
    </row>
    <row r="443" spans="1:75" s="4" customFormat="1" ht="15.75">
      <c r="A443" s="23"/>
      <c r="B443" s="212" t="s">
        <v>1</v>
      </c>
      <c r="C443" s="165"/>
      <c r="D443" s="165"/>
      <c r="E443" s="166"/>
      <c r="F443" s="165"/>
      <c r="G443" s="165"/>
      <c r="H443" s="165"/>
      <c r="I443" s="165"/>
      <c r="J443" s="165"/>
      <c r="K443" s="165"/>
      <c r="L443" s="185"/>
      <c r="M443" s="165">
        <v>2</v>
      </c>
      <c r="N443" s="165"/>
      <c r="O443" s="166"/>
      <c r="P443" s="165"/>
      <c r="Q443" s="165"/>
      <c r="R443" s="166"/>
      <c r="S443" s="193"/>
      <c r="T443" s="165"/>
      <c r="U443" s="166"/>
      <c r="V443" s="185"/>
      <c r="W443" s="185"/>
      <c r="X443" s="185"/>
      <c r="Y443" s="185"/>
      <c r="Z443" s="245"/>
      <c r="AA443" s="185"/>
      <c r="AB443" s="185"/>
      <c r="AC443" s="185"/>
      <c r="AD443" s="185"/>
      <c r="AE443" s="246"/>
      <c r="AF443" s="185"/>
      <c r="AG443" s="247"/>
      <c r="AH443" s="185"/>
      <c r="AI443" s="185"/>
      <c r="AJ443" s="185"/>
      <c r="AK443" s="185"/>
      <c r="AL443" s="245"/>
      <c r="AM443" s="185"/>
      <c r="AN443" s="247"/>
      <c r="AO443" s="265"/>
      <c r="AP443" s="185"/>
      <c r="AQ443" s="185"/>
      <c r="AR443" s="185"/>
      <c r="AS443" s="295"/>
      <c r="AT443" s="295"/>
      <c r="AU443" s="295"/>
      <c r="AV443" s="249"/>
      <c r="AW443" s="249"/>
      <c r="AX443" s="249"/>
      <c r="AY443" s="249"/>
      <c r="AZ443" s="249"/>
      <c r="BA443" s="250"/>
      <c r="BB443" s="250"/>
      <c r="BC443" s="250"/>
      <c r="BD443" s="250"/>
      <c r="BE443" s="357"/>
      <c r="BF443" s="357"/>
      <c r="BG443" s="357"/>
      <c r="BH443" s="357"/>
      <c r="BI443" s="357"/>
      <c r="BJ443" s="357"/>
      <c r="BK443" s="357"/>
      <c r="BL443" s="20"/>
      <c r="BM443" s="12">
        <f t="shared" si="66"/>
        <v>0</v>
      </c>
      <c r="BN443" s="37">
        <f t="shared" si="58"/>
        <v>2</v>
      </c>
      <c r="BO443" s="38">
        <f t="shared" si="59"/>
        <v>0.002777777777777778</v>
      </c>
      <c r="BP443" s="120">
        <f t="shared" si="60"/>
        <v>0</v>
      </c>
      <c r="BQ443" s="121">
        <f t="shared" si="61"/>
        <v>0</v>
      </c>
      <c r="BR443" s="108">
        <f t="shared" si="62"/>
        <v>0</v>
      </c>
      <c r="BS443" s="82">
        <f t="shared" si="63"/>
        <v>0</v>
      </c>
      <c r="BT443" s="136">
        <f t="shared" si="64"/>
        <v>0</v>
      </c>
      <c r="BU443" s="136">
        <f t="shared" si="65"/>
        <v>0</v>
      </c>
      <c r="BV443" s="109"/>
      <c r="BW443" s="5"/>
    </row>
    <row r="444" spans="1:75" s="4" customFormat="1" ht="15" customHeight="1">
      <c r="A444" s="23"/>
      <c r="B444" s="212" t="s">
        <v>0</v>
      </c>
      <c r="C444" s="163"/>
      <c r="D444" s="163"/>
      <c r="E444" s="164"/>
      <c r="F444" s="163"/>
      <c r="G444" s="163"/>
      <c r="H444" s="163"/>
      <c r="I444" s="163"/>
      <c r="J444" s="163"/>
      <c r="K444" s="163"/>
      <c r="L444" s="185"/>
      <c r="M444" s="163">
        <v>6</v>
      </c>
      <c r="N444" s="163"/>
      <c r="O444" s="164"/>
      <c r="P444" s="163"/>
      <c r="Q444" s="163"/>
      <c r="R444" s="164"/>
      <c r="S444" s="243"/>
      <c r="T444" s="163"/>
      <c r="U444" s="164"/>
      <c r="V444" s="185"/>
      <c r="W444" s="185">
        <v>6</v>
      </c>
      <c r="X444" s="185"/>
      <c r="Y444" s="185"/>
      <c r="Z444" s="245"/>
      <c r="AA444" s="185"/>
      <c r="AB444" s="185"/>
      <c r="AC444" s="185"/>
      <c r="AD444" s="185"/>
      <c r="AE444" s="246"/>
      <c r="AF444" s="185"/>
      <c r="AG444" s="247"/>
      <c r="AH444" s="183"/>
      <c r="AI444" s="183"/>
      <c r="AJ444" s="183"/>
      <c r="AK444" s="183"/>
      <c r="AL444" s="245"/>
      <c r="AM444" s="185"/>
      <c r="AN444" s="247"/>
      <c r="AO444" s="265"/>
      <c r="AP444" s="183"/>
      <c r="AQ444" s="183"/>
      <c r="AR444" s="183"/>
      <c r="AS444" s="295"/>
      <c r="AT444" s="295"/>
      <c r="AU444" s="295"/>
      <c r="AV444" s="249"/>
      <c r="AW444" s="249"/>
      <c r="AX444" s="249"/>
      <c r="AY444" s="249"/>
      <c r="AZ444" s="249"/>
      <c r="BA444" s="250"/>
      <c r="BB444" s="250"/>
      <c r="BC444" s="250"/>
      <c r="BD444" s="250"/>
      <c r="BE444" s="357"/>
      <c r="BF444" s="357"/>
      <c r="BG444" s="357"/>
      <c r="BH444" s="357"/>
      <c r="BI444" s="357"/>
      <c r="BJ444" s="357"/>
      <c r="BK444" s="357"/>
      <c r="BL444" s="20"/>
      <c r="BM444" s="12">
        <f t="shared" si="66"/>
        <v>0</v>
      </c>
      <c r="BN444" s="37">
        <f t="shared" si="58"/>
        <v>12</v>
      </c>
      <c r="BO444" s="38">
        <f t="shared" si="59"/>
        <v>0.016666666666666666</v>
      </c>
      <c r="BP444" s="120">
        <f t="shared" si="60"/>
        <v>0</v>
      </c>
      <c r="BQ444" s="121">
        <f t="shared" si="61"/>
        <v>0</v>
      </c>
      <c r="BR444" s="108">
        <f t="shared" si="62"/>
        <v>0</v>
      </c>
      <c r="BS444" s="82">
        <f t="shared" si="63"/>
        <v>0</v>
      </c>
      <c r="BT444" s="136">
        <f t="shared" si="64"/>
        <v>0</v>
      </c>
      <c r="BU444" s="136">
        <f t="shared" si="65"/>
        <v>0</v>
      </c>
      <c r="BV444" s="109"/>
      <c r="BW444" s="5"/>
    </row>
    <row r="445" spans="1:75" s="4" customFormat="1" ht="15" customHeight="1">
      <c r="A445" s="23" t="s">
        <v>131</v>
      </c>
      <c r="B445" s="212"/>
      <c r="C445" s="163"/>
      <c r="D445" s="163"/>
      <c r="E445" s="164"/>
      <c r="F445" s="163"/>
      <c r="G445" s="163"/>
      <c r="H445" s="163"/>
      <c r="I445" s="163"/>
      <c r="J445" s="163"/>
      <c r="K445" s="163"/>
      <c r="L445" s="185"/>
      <c r="M445" s="163"/>
      <c r="N445" s="163"/>
      <c r="O445" s="164"/>
      <c r="P445" s="163"/>
      <c r="Q445" s="163"/>
      <c r="R445" s="164"/>
      <c r="S445" s="243"/>
      <c r="T445" s="163"/>
      <c r="U445" s="164"/>
      <c r="V445" s="185"/>
      <c r="W445" s="185"/>
      <c r="X445" s="185"/>
      <c r="Y445" s="185"/>
      <c r="Z445" s="245"/>
      <c r="AA445" s="185"/>
      <c r="AB445" s="185"/>
      <c r="AC445" s="185"/>
      <c r="AD445" s="185"/>
      <c r="AE445" s="246"/>
      <c r="AF445" s="185"/>
      <c r="AG445" s="247"/>
      <c r="AH445" s="183"/>
      <c r="AI445" s="183"/>
      <c r="AJ445" s="183"/>
      <c r="AK445" s="183"/>
      <c r="AL445" s="245"/>
      <c r="AM445" s="185"/>
      <c r="AN445" s="247"/>
      <c r="AO445" s="265"/>
      <c r="AP445" s="183"/>
      <c r="AQ445" s="183"/>
      <c r="AR445" s="183"/>
      <c r="AS445" s="295"/>
      <c r="AT445" s="295"/>
      <c r="AU445" s="295"/>
      <c r="AV445" s="249"/>
      <c r="AW445" s="249"/>
      <c r="AX445" s="249"/>
      <c r="AY445" s="249"/>
      <c r="AZ445" s="249"/>
      <c r="BA445" s="250"/>
      <c r="BB445" s="250"/>
      <c r="BC445" s="250"/>
      <c r="BD445" s="250"/>
      <c r="BE445" s="357"/>
      <c r="BF445" s="357"/>
      <c r="BG445" s="357"/>
      <c r="BH445" s="357"/>
      <c r="BI445" s="357"/>
      <c r="BJ445" s="357"/>
      <c r="BK445" s="357"/>
      <c r="BL445" s="20">
        <f>BN445</f>
        <v>212</v>
      </c>
      <c r="BM445" s="12">
        <f>BL445/720</f>
        <v>0.29444444444444445</v>
      </c>
      <c r="BN445" s="37">
        <f>SUM(BN446:BN451)</f>
        <v>212</v>
      </c>
      <c r="BO445" s="38">
        <f t="shared" si="59"/>
        <v>0.29444444444444445</v>
      </c>
      <c r="BP445" s="120"/>
      <c r="BQ445" s="121"/>
      <c r="BR445" s="108"/>
      <c r="BS445" s="82"/>
      <c r="BT445" s="136"/>
      <c r="BU445" s="136"/>
      <c r="BV445" s="109"/>
      <c r="BW445" s="5"/>
    </row>
    <row r="446" spans="1:75" s="4" customFormat="1" ht="15.75" customHeight="1">
      <c r="A446" s="360"/>
      <c r="B446" s="214" t="s">
        <v>192</v>
      </c>
      <c r="C446" s="296"/>
      <c r="D446" s="296"/>
      <c r="E446" s="297"/>
      <c r="F446" s="296"/>
      <c r="G446" s="296"/>
      <c r="H446" s="296"/>
      <c r="I446" s="296"/>
      <c r="J446" s="296"/>
      <c r="K446" s="296">
        <v>78</v>
      </c>
      <c r="L446" s="185"/>
      <c r="M446" s="296"/>
      <c r="N446" s="296"/>
      <c r="O446" s="297"/>
      <c r="P446" s="296"/>
      <c r="Q446" s="296"/>
      <c r="R446" s="297"/>
      <c r="S446" s="298"/>
      <c r="T446" s="296"/>
      <c r="U446" s="297"/>
      <c r="V446" s="185"/>
      <c r="W446" s="185"/>
      <c r="X446" s="185"/>
      <c r="Y446" s="185"/>
      <c r="Z446" s="245"/>
      <c r="AA446" s="185"/>
      <c r="AB446" s="185"/>
      <c r="AC446" s="185"/>
      <c r="AD446" s="185"/>
      <c r="AE446" s="246"/>
      <c r="AF446" s="185"/>
      <c r="AG446" s="247"/>
      <c r="AH446" s="183"/>
      <c r="AI446" s="183"/>
      <c r="AJ446" s="183"/>
      <c r="AK446" s="183"/>
      <c r="AL446" s="245"/>
      <c r="AM446" s="185"/>
      <c r="AN446" s="247"/>
      <c r="AO446" s="265"/>
      <c r="AP446" s="183"/>
      <c r="AQ446" s="183"/>
      <c r="AR446" s="183"/>
      <c r="AS446" s="295"/>
      <c r="AT446" s="295"/>
      <c r="AU446" s="295"/>
      <c r="AV446" s="249"/>
      <c r="AW446" s="249"/>
      <c r="AX446" s="249"/>
      <c r="AY446" s="249"/>
      <c r="AZ446" s="249"/>
      <c r="BA446" s="250"/>
      <c r="BB446" s="250"/>
      <c r="BC446" s="250"/>
      <c r="BD446" s="250"/>
      <c r="BE446" s="357"/>
      <c r="BF446" s="357"/>
      <c r="BG446" s="357"/>
      <c r="BH446" s="357"/>
      <c r="BI446" s="357"/>
      <c r="BJ446" s="357"/>
      <c r="BK446" s="357"/>
      <c r="BL446" s="20"/>
      <c r="BM446" s="12">
        <f t="shared" si="66"/>
        <v>0</v>
      </c>
      <c r="BN446" s="37">
        <f t="shared" si="58"/>
        <v>78</v>
      </c>
      <c r="BO446" s="38">
        <f t="shared" si="59"/>
        <v>0.10833333333333334</v>
      </c>
      <c r="BP446" s="120">
        <f t="shared" si="60"/>
        <v>0</v>
      </c>
      <c r="BQ446" s="121">
        <f t="shared" si="61"/>
        <v>0</v>
      </c>
      <c r="BR446" s="108">
        <f t="shared" si="62"/>
        <v>0</v>
      </c>
      <c r="BS446" s="82">
        <f t="shared" si="63"/>
        <v>0</v>
      </c>
      <c r="BT446" s="136">
        <f t="shared" si="64"/>
        <v>0</v>
      </c>
      <c r="BU446" s="136">
        <f t="shared" si="65"/>
        <v>0</v>
      </c>
      <c r="BV446" s="109"/>
      <c r="BW446" s="5"/>
    </row>
    <row r="447" spans="1:75" s="3" customFormat="1" ht="15" customHeight="1">
      <c r="A447" s="23"/>
      <c r="B447" s="212" t="s">
        <v>1</v>
      </c>
      <c r="C447" s="165"/>
      <c r="D447" s="165"/>
      <c r="E447" s="166"/>
      <c r="F447" s="165"/>
      <c r="G447" s="165"/>
      <c r="H447" s="165"/>
      <c r="I447" s="165"/>
      <c r="J447" s="165"/>
      <c r="K447" s="165">
        <v>2</v>
      </c>
      <c r="L447" s="185"/>
      <c r="M447" s="165"/>
      <c r="N447" s="165"/>
      <c r="O447" s="166"/>
      <c r="P447" s="165"/>
      <c r="Q447" s="165"/>
      <c r="R447" s="166"/>
      <c r="S447" s="193"/>
      <c r="T447" s="165"/>
      <c r="U447" s="166"/>
      <c r="V447" s="185"/>
      <c r="W447" s="185"/>
      <c r="X447" s="185"/>
      <c r="Y447" s="185"/>
      <c r="Z447" s="245"/>
      <c r="AA447" s="185"/>
      <c r="AB447" s="185"/>
      <c r="AC447" s="185"/>
      <c r="AD447" s="185"/>
      <c r="AE447" s="246"/>
      <c r="AF447" s="185"/>
      <c r="AG447" s="247"/>
      <c r="AH447" s="185"/>
      <c r="AI447" s="185"/>
      <c r="AJ447" s="185"/>
      <c r="AK447" s="185"/>
      <c r="AL447" s="245"/>
      <c r="AM447" s="185"/>
      <c r="AN447" s="247"/>
      <c r="AO447" s="265"/>
      <c r="AP447" s="185"/>
      <c r="AQ447" s="185"/>
      <c r="AR447" s="185"/>
      <c r="AS447" s="295"/>
      <c r="AT447" s="295"/>
      <c r="AU447" s="295"/>
      <c r="AV447" s="249"/>
      <c r="AW447" s="249"/>
      <c r="AX447" s="249"/>
      <c r="AY447" s="249"/>
      <c r="AZ447" s="249"/>
      <c r="BA447" s="250"/>
      <c r="BB447" s="250"/>
      <c r="BC447" s="250"/>
      <c r="BD447" s="250"/>
      <c r="BE447" s="357"/>
      <c r="BF447" s="357"/>
      <c r="BG447" s="357"/>
      <c r="BH447" s="357"/>
      <c r="BI447" s="357"/>
      <c r="BJ447" s="357"/>
      <c r="BK447" s="357"/>
      <c r="BL447" s="20"/>
      <c r="BM447" s="12">
        <f t="shared" si="66"/>
        <v>0</v>
      </c>
      <c r="BN447" s="37">
        <f t="shared" si="58"/>
        <v>2</v>
      </c>
      <c r="BO447" s="38">
        <f t="shared" si="59"/>
        <v>0.002777777777777778</v>
      </c>
      <c r="BP447" s="120">
        <f t="shared" si="60"/>
        <v>0</v>
      </c>
      <c r="BQ447" s="121">
        <f t="shared" si="61"/>
        <v>0</v>
      </c>
      <c r="BR447" s="108">
        <f t="shared" si="62"/>
        <v>0</v>
      </c>
      <c r="BS447" s="82">
        <f t="shared" si="63"/>
        <v>0</v>
      </c>
      <c r="BT447" s="136">
        <f t="shared" si="64"/>
        <v>0</v>
      </c>
      <c r="BU447" s="136">
        <f t="shared" si="65"/>
        <v>0</v>
      </c>
      <c r="BV447" s="109"/>
      <c r="BW447" s="69"/>
    </row>
    <row r="448" spans="1:75" s="3" customFormat="1" ht="15" customHeight="1">
      <c r="A448" s="23"/>
      <c r="B448" s="212" t="s">
        <v>0</v>
      </c>
      <c r="C448" s="165"/>
      <c r="D448" s="165"/>
      <c r="E448" s="166"/>
      <c r="F448" s="165"/>
      <c r="G448" s="165"/>
      <c r="H448" s="165"/>
      <c r="I448" s="165"/>
      <c r="J448" s="165"/>
      <c r="K448" s="165">
        <v>6</v>
      </c>
      <c r="L448" s="185"/>
      <c r="M448" s="165"/>
      <c r="N448" s="165"/>
      <c r="O448" s="166"/>
      <c r="P448" s="165"/>
      <c r="Q448" s="165"/>
      <c r="R448" s="166"/>
      <c r="S448" s="193"/>
      <c r="T448" s="165"/>
      <c r="U448" s="166"/>
      <c r="V448" s="185"/>
      <c r="W448" s="185"/>
      <c r="X448" s="185"/>
      <c r="Y448" s="185"/>
      <c r="Z448" s="245"/>
      <c r="AA448" s="185"/>
      <c r="AB448" s="185"/>
      <c r="AC448" s="185"/>
      <c r="AD448" s="185"/>
      <c r="AE448" s="246"/>
      <c r="AF448" s="185"/>
      <c r="AG448" s="247"/>
      <c r="AH448" s="185"/>
      <c r="AI448" s="185"/>
      <c r="AJ448" s="185"/>
      <c r="AK448" s="185"/>
      <c r="AL448" s="245"/>
      <c r="AM448" s="185"/>
      <c r="AN448" s="247"/>
      <c r="AO448" s="265"/>
      <c r="AP448" s="185"/>
      <c r="AQ448" s="185"/>
      <c r="AR448" s="185"/>
      <c r="AS448" s="295"/>
      <c r="AT448" s="295"/>
      <c r="AU448" s="295"/>
      <c r="AV448" s="249"/>
      <c r="AW448" s="249"/>
      <c r="AX448" s="249"/>
      <c r="AY448" s="249"/>
      <c r="AZ448" s="249"/>
      <c r="BA448" s="250"/>
      <c r="BB448" s="250"/>
      <c r="BC448" s="250"/>
      <c r="BD448" s="250"/>
      <c r="BE448" s="357"/>
      <c r="BF448" s="357"/>
      <c r="BG448" s="357"/>
      <c r="BH448" s="357"/>
      <c r="BI448" s="357"/>
      <c r="BJ448" s="357"/>
      <c r="BK448" s="357"/>
      <c r="BL448" s="20"/>
      <c r="BM448" s="12">
        <f t="shared" si="66"/>
        <v>0</v>
      </c>
      <c r="BN448" s="37">
        <f t="shared" si="58"/>
        <v>6</v>
      </c>
      <c r="BO448" s="38">
        <f t="shared" si="59"/>
        <v>0.008333333333333333</v>
      </c>
      <c r="BP448" s="120">
        <f t="shared" si="60"/>
        <v>0</v>
      </c>
      <c r="BQ448" s="121">
        <f t="shared" si="61"/>
        <v>0</v>
      </c>
      <c r="BR448" s="108">
        <f t="shared" si="62"/>
        <v>0</v>
      </c>
      <c r="BS448" s="82">
        <f t="shared" si="63"/>
        <v>0</v>
      </c>
      <c r="BT448" s="136">
        <f t="shared" si="64"/>
        <v>0</v>
      </c>
      <c r="BU448" s="136">
        <f t="shared" si="65"/>
        <v>0</v>
      </c>
      <c r="BV448" s="109"/>
      <c r="BW448" s="69"/>
    </row>
    <row r="449" spans="1:75" s="3" customFormat="1" ht="15" customHeight="1">
      <c r="A449" s="23"/>
      <c r="B449" s="214" t="s">
        <v>193</v>
      </c>
      <c r="C449" s="165"/>
      <c r="D449" s="165"/>
      <c r="E449" s="166"/>
      <c r="F449" s="165"/>
      <c r="G449" s="165"/>
      <c r="H449" s="165"/>
      <c r="I449" s="165"/>
      <c r="J449" s="165"/>
      <c r="K449" s="165">
        <v>118</v>
      </c>
      <c r="L449" s="185"/>
      <c r="M449" s="165"/>
      <c r="N449" s="165"/>
      <c r="O449" s="166"/>
      <c r="P449" s="165"/>
      <c r="Q449" s="165"/>
      <c r="R449" s="166"/>
      <c r="S449" s="193"/>
      <c r="T449" s="165"/>
      <c r="U449" s="166"/>
      <c r="V449" s="185"/>
      <c r="W449" s="185"/>
      <c r="X449" s="185"/>
      <c r="Y449" s="185"/>
      <c r="Z449" s="245"/>
      <c r="AA449" s="185"/>
      <c r="AB449" s="185"/>
      <c r="AC449" s="185"/>
      <c r="AD449" s="185"/>
      <c r="AE449" s="246"/>
      <c r="AF449" s="185"/>
      <c r="AG449" s="247"/>
      <c r="AH449" s="185"/>
      <c r="AI449" s="185"/>
      <c r="AJ449" s="185"/>
      <c r="AK449" s="185"/>
      <c r="AL449" s="245"/>
      <c r="AM449" s="185"/>
      <c r="AN449" s="247"/>
      <c r="AO449" s="265"/>
      <c r="AP449" s="185"/>
      <c r="AQ449" s="185"/>
      <c r="AR449" s="185"/>
      <c r="AS449" s="295"/>
      <c r="AT449" s="295"/>
      <c r="AU449" s="295"/>
      <c r="AV449" s="249"/>
      <c r="AW449" s="249"/>
      <c r="AX449" s="249"/>
      <c r="AY449" s="249"/>
      <c r="AZ449" s="249"/>
      <c r="BA449" s="250"/>
      <c r="BB449" s="250"/>
      <c r="BC449" s="250"/>
      <c r="BD449" s="250"/>
      <c r="BE449" s="357"/>
      <c r="BF449" s="357"/>
      <c r="BG449" s="357"/>
      <c r="BH449" s="357"/>
      <c r="BI449" s="357"/>
      <c r="BJ449" s="357"/>
      <c r="BK449" s="357"/>
      <c r="BL449" s="20"/>
      <c r="BM449" s="12">
        <f t="shared" si="66"/>
        <v>0</v>
      </c>
      <c r="BN449" s="37">
        <f t="shared" si="58"/>
        <v>118</v>
      </c>
      <c r="BO449" s="38">
        <f t="shared" si="59"/>
        <v>0.1638888888888889</v>
      </c>
      <c r="BP449" s="120">
        <f t="shared" si="60"/>
        <v>0</v>
      </c>
      <c r="BQ449" s="121">
        <f t="shared" si="61"/>
        <v>0</v>
      </c>
      <c r="BR449" s="108">
        <f t="shared" si="62"/>
        <v>0</v>
      </c>
      <c r="BS449" s="82">
        <f t="shared" si="63"/>
        <v>0</v>
      </c>
      <c r="BT449" s="136">
        <f t="shared" si="64"/>
        <v>0</v>
      </c>
      <c r="BU449" s="136">
        <f t="shared" si="65"/>
        <v>0</v>
      </c>
      <c r="BV449" s="109"/>
      <c r="BW449" s="69"/>
    </row>
    <row r="450" spans="1:75" s="3" customFormat="1" ht="15" customHeight="1">
      <c r="A450" s="23"/>
      <c r="B450" s="212" t="s">
        <v>1</v>
      </c>
      <c r="C450" s="165"/>
      <c r="D450" s="165"/>
      <c r="E450" s="166"/>
      <c r="F450" s="165"/>
      <c r="G450" s="165"/>
      <c r="H450" s="165"/>
      <c r="I450" s="165"/>
      <c r="J450" s="165"/>
      <c r="K450" s="165">
        <v>2</v>
      </c>
      <c r="L450" s="185"/>
      <c r="M450" s="165"/>
      <c r="N450" s="165"/>
      <c r="O450" s="166"/>
      <c r="P450" s="165"/>
      <c r="Q450" s="165"/>
      <c r="R450" s="166"/>
      <c r="S450" s="193"/>
      <c r="T450" s="165"/>
      <c r="U450" s="166"/>
      <c r="V450" s="185"/>
      <c r="W450" s="185"/>
      <c r="X450" s="185"/>
      <c r="Y450" s="185"/>
      <c r="Z450" s="245"/>
      <c r="AA450" s="185"/>
      <c r="AB450" s="185"/>
      <c r="AC450" s="185"/>
      <c r="AD450" s="185"/>
      <c r="AE450" s="246"/>
      <c r="AF450" s="185"/>
      <c r="AG450" s="247"/>
      <c r="AH450" s="185"/>
      <c r="AI450" s="185"/>
      <c r="AJ450" s="185"/>
      <c r="AK450" s="185"/>
      <c r="AL450" s="245"/>
      <c r="AM450" s="185"/>
      <c r="AN450" s="247"/>
      <c r="AO450" s="265"/>
      <c r="AP450" s="185"/>
      <c r="AQ450" s="185"/>
      <c r="AR450" s="185"/>
      <c r="AS450" s="295"/>
      <c r="AT450" s="295"/>
      <c r="AU450" s="295"/>
      <c r="AV450" s="249"/>
      <c r="AW450" s="249"/>
      <c r="AX450" s="249"/>
      <c r="AY450" s="249"/>
      <c r="AZ450" s="249"/>
      <c r="BA450" s="250"/>
      <c r="BB450" s="250"/>
      <c r="BC450" s="250"/>
      <c r="BD450" s="250"/>
      <c r="BE450" s="357"/>
      <c r="BF450" s="357"/>
      <c r="BG450" s="357"/>
      <c r="BH450" s="357"/>
      <c r="BI450" s="357"/>
      <c r="BJ450" s="357"/>
      <c r="BK450" s="357"/>
      <c r="BL450" s="20"/>
      <c r="BM450" s="12">
        <f t="shared" si="66"/>
        <v>0</v>
      </c>
      <c r="BN450" s="37">
        <f t="shared" si="58"/>
        <v>2</v>
      </c>
      <c r="BO450" s="38">
        <f t="shared" si="59"/>
        <v>0.002777777777777778</v>
      </c>
      <c r="BP450" s="120">
        <f t="shared" si="60"/>
        <v>0</v>
      </c>
      <c r="BQ450" s="121">
        <f t="shared" si="61"/>
        <v>0</v>
      </c>
      <c r="BR450" s="108">
        <f t="shared" si="62"/>
        <v>0</v>
      </c>
      <c r="BS450" s="82">
        <f t="shared" si="63"/>
        <v>0</v>
      </c>
      <c r="BT450" s="136">
        <f t="shared" si="64"/>
        <v>0</v>
      </c>
      <c r="BU450" s="136">
        <f t="shared" si="65"/>
        <v>0</v>
      </c>
      <c r="BV450" s="109"/>
      <c r="BW450" s="69"/>
    </row>
    <row r="451" spans="1:75" s="3" customFormat="1" ht="15" customHeight="1">
      <c r="A451" s="23"/>
      <c r="B451" s="212" t="s">
        <v>0</v>
      </c>
      <c r="C451" s="165"/>
      <c r="D451" s="165"/>
      <c r="E451" s="166"/>
      <c r="F451" s="165"/>
      <c r="G451" s="165"/>
      <c r="H451" s="165"/>
      <c r="I451" s="165"/>
      <c r="J451" s="165"/>
      <c r="K451" s="165">
        <v>6</v>
      </c>
      <c r="L451" s="185"/>
      <c r="M451" s="165"/>
      <c r="N451" s="165"/>
      <c r="O451" s="166"/>
      <c r="P451" s="165"/>
      <c r="Q451" s="165"/>
      <c r="R451" s="166"/>
      <c r="S451" s="193"/>
      <c r="T451" s="165"/>
      <c r="U451" s="166"/>
      <c r="V451" s="185"/>
      <c r="W451" s="185"/>
      <c r="X451" s="185"/>
      <c r="Y451" s="185"/>
      <c r="Z451" s="245"/>
      <c r="AA451" s="185"/>
      <c r="AB451" s="185"/>
      <c r="AC451" s="185"/>
      <c r="AD451" s="185"/>
      <c r="AE451" s="246"/>
      <c r="AF451" s="185"/>
      <c r="AG451" s="247"/>
      <c r="AH451" s="185"/>
      <c r="AI451" s="185"/>
      <c r="AJ451" s="185"/>
      <c r="AK451" s="185"/>
      <c r="AL451" s="245"/>
      <c r="AM451" s="185"/>
      <c r="AN451" s="247"/>
      <c r="AO451" s="265"/>
      <c r="AP451" s="185"/>
      <c r="AQ451" s="185"/>
      <c r="AR451" s="185"/>
      <c r="AS451" s="295"/>
      <c r="AT451" s="295"/>
      <c r="AU451" s="295"/>
      <c r="AV451" s="249"/>
      <c r="AW451" s="249"/>
      <c r="AX451" s="249"/>
      <c r="AY451" s="249"/>
      <c r="AZ451" s="249"/>
      <c r="BA451" s="250"/>
      <c r="BB451" s="250"/>
      <c r="BC451" s="250"/>
      <c r="BD451" s="250"/>
      <c r="BE451" s="357"/>
      <c r="BF451" s="357"/>
      <c r="BG451" s="357"/>
      <c r="BH451" s="357"/>
      <c r="BI451" s="357"/>
      <c r="BJ451" s="357"/>
      <c r="BK451" s="357"/>
      <c r="BL451" s="20"/>
      <c r="BM451" s="12">
        <f t="shared" si="66"/>
        <v>0</v>
      </c>
      <c r="BN451" s="37">
        <f t="shared" si="58"/>
        <v>6</v>
      </c>
      <c r="BO451" s="38">
        <f t="shared" si="59"/>
        <v>0.008333333333333333</v>
      </c>
      <c r="BP451" s="120">
        <f t="shared" si="60"/>
        <v>0</v>
      </c>
      <c r="BQ451" s="121">
        <f t="shared" si="61"/>
        <v>0</v>
      </c>
      <c r="BR451" s="108">
        <f t="shared" si="62"/>
        <v>0</v>
      </c>
      <c r="BS451" s="82">
        <f t="shared" si="63"/>
        <v>0</v>
      </c>
      <c r="BT451" s="136">
        <f t="shared" si="64"/>
        <v>0</v>
      </c>
      <c r="BU451" s="136">
        <f t="shared" si="65"/>
        <v>0</v>
      </c>
      <c r="BV451" s="109"/>
      <c r="BW451" s="69"/>
    </row>
    <row r="452" spans="1:75" s="3" customFormat="1" ht="15" customHeight="1">
      <c r="A452" s="23" t="s">
        <v>132</v>
      </c>
      <c r="B452" s="212"/>
      <c r="C452" s="165"/>
      <c r="D452" s="165"/>
      <c r="E452" s="166"/>
      <c r="F452" s="165"/>
      <c r="G452" s="165"/>
      <c r="H452" s="165"/>
      <c r="I452" s="165"/>
      <c r="J452" s="165"/>
      <c r="K452" s="165"/>
      <c r="L452" s="185"/>
      <c r="M452" s="165"/>
      <c r="N452" s="165"/>
      <c r="O452" s="166"/>
      <c r="P452" s="165"/>
      <c r="Q452" s="165"/>
      <c r="R452" s="166"/>
      <c r="S452" s="193"/>
      <c r="T452" s="165"/>
      <c r="U452" s="166"/>
      <c r="V452" s="185"/>
      <c r="W452" s="185"/>
      <c r="X452" s="185"/>
      <c r="Y452" s="185"/>
      <c r="Z452" s="245"/>
      <c r="AA452" s="185"/>
      <c r="AB452" s="185"/>
      <c r="AC452" s="185"/>
      <c r="AD452" s="185"/>
      <c r="AE452" s="246"/>
      <c r="AF452" s="185"/>
      <c r="AG452" s="247"/>
      <c r="AH452" s="185"/>
      <c r="AI452" s="185"/>
      <c r="AJ452" s="185"/>
      <c r="AK452" s="185"/>
      <c r="AL452" s="245"/>
      <c r="AM452" s="185"/>
      <c r="AN452" s="247"/>
      <c r="AO452" s="265"/>
      <c r="AP452" s="185"/>
      <c r="AQ452" s="185"/>
      <c r="AR452" s="185"/>
      <c r="AS452" s="295"/>
      <c r="AT452" s="295"/>
      <c r="AU452" s="295"/>
      <c r="AV452" s="249"/>
      <c r="AW452" s="249"/>
      <c r="AX452" s="249"/>
      <c r="AY452" s="249"/>
      <c r="AZ452" s="249"/>
      <c r="BA452" s="250"/>
      <c r="BB452" s="250"/>
      <c r="BC452" s="250"/>
      <c r="BD452" s="250"/>
      <c r="BE452" s="357"/>
      <c r="BF452" s="357"/>
      <c r="BG452" s="357"/>
      <c r="BH452" s="357"/>
      <c r="BI452" s="357"/>
      <c r="BJ452" s="357"/>
      <c r="BK452" s="357"/>
      <c r="BL452" s="20">
        <f>BN452+BP452</f>
        <v>1191</v>
      </c>
      <c r="BM452" s="12">
        <f>BL452/720</f>
        <v>1.6541666666666666</v>
      </c>
      <c r="BN452" s="37">
        <f>BN453+BN455</f>
        <v>787</v>
      </c>
      <c r="BO452" s="38">
        <f t="shared" si="59"/>
        <v>1.0930555555555554</v>
      </c>
      <c r="BP452" s="120">
        <f>BP453</f>
        <v>404</v>
      </c>
      <c r="BQ452" s="121">
        <f t="shared" si="61"/>
        <v>0.5611111111111111</v>
      </c>
      <c r="BR452" s="108"/>
      <c r="BS452" s="82"/>
      <c r="BT452" s="136"/>
      <c r="BU452" s="136"/>
      <c r="BV452" s="109"/>
      <c r="BW452" s="5"/>
    </row>
    <row r="453" spans="1:75" s="3" customFormat="1" ht="15" customHeight="1">
      <c r="A453" s="215"/>
      <c r="B453" s="214" t="s">
        <v>199</v>
      </c>
      <c r="C453" s="165">
        <v>172</v>
      </c>
      <c r="D453" s="165">
        <v>116</v>
      </c>
      <c r="E453" s="166">
        <v>116</v>
      </c>
      <c r="F453" s="165"/>
      <c r="G453" s="165">
        <v>116</v>
      </c>
      <c r="H453" s="165"/>
      <c r="I453" s="165"/>
      <c r="J453" s="165"/>
      <c r="K453" s="165"/>
      <c r="L453" s="185"/>
      <c r="M453" s="165"/>
      <c r="N453" s="165">
        <v>116</v>
      </c>
      <c r="O453" s="166">
        <v>116</v>
      </c>
      <c r="P453" s="165"/>
      <c r="Q453" s="165">
        <v>172</v>
      </c>
      <c r="R453" s="166">
        <v>172</v>
      </c>
      <c r="S453" s="193"/>
      <c r="T453" s="165"/>
      <c r="U453" s="166"/>
      <c r="V453" s="185"/>
      <c r="W453" s="185"/>
      <c r="X453" s="185"/>
      <c r="Y453" s="185"/>
      <c r="Z453" s="245">
        <v>61</v>
      </c>
      <c r="AA453" s="185"/>
      <c r="AB453" s="185"/>
      <c r="AC453" s="185"/>
      <c r="AD453" s="185"/>
      <c r="AE453" s="246"/>
      <c r="AF453" s="185"/>
      <c r="AG453" s="247"/>
      <c r="AH453" s="185"/>
      <c r="AI453" s="185"/>
      <c r="AJ453" s="185"/>
      <c r="AK453" s="185"/>
      <c r="AL453" s="245"/>
      <c r="AM453" s="185"/>
      <c r="AN453" s="247"/>
      <c r="AO453" s="265"/>
      <c r="AP453" s="185"/>
      <c r="AQ453" s="185"/>
      <c r="AR453" s="185"/>
      <c r="AS453" s="295"/>
      <c r="AT453" s="295"/>
      <c r="AU453" s="295"/>
      <c r="AV453" s="249"/>
      <c r="AW453" s="249"/>
      <c r="AX453" s="249"/>
      <c r="AY453" s="249"/>
      <c r="AZ453" s="249"/>
      <c r="BA453" s="250"/>
      <c r="BB453" s="250"/>
      <c r="BC453" s="250"/>
      <c r="BD453" s="250"/>
      <c r="BE453" s="357"/>
      <c r="BF453" s="357"/>
      <c r="BG453" s="357"/>
      <c r="BH453" s="357"/>
      <c r="BI453" s="357"/>
      <c r="BJ453" s="357"/>
      <c r="BK453" s="357"/>
      <c r="BL453" s="20"/>
      <c r="BM453" s="12">
        <f t="shared" si="66"/>
        <v>0</v>
      </c>
      <c r="BN453" s="37">
        <f t="shared" si="58"/>
        <v>753</v>
      </c>
      <c r="BO453" s="38">
        <f t="shared" si="59"/>
        <v>1.0458333333333334</v>
      </c>
      <c r="BP453" s="120">
        <f t="shared" si="60"/>
        <v>404</v>
      </c>
      <c r="BQ453" s="121">
        <f t="shared" si="61"/>
        <v>0.5611111111111111</v>
      </c>
      <c r="BR453" s="108">
        <f t="shared" si="62"/>
        <v>0</v>
      </c>
      <c r="BS453" s="82">
        <f t="shared" si="63"/>
        <v>0</v>
      </c>
      <c r="BT453" s="136">
        <f t="shared" si="64"/>
        <v>0</v>
      </c>
      <c r="BU453" s="136">
        <f t="shared" si="65"/>
        <v>0</v>
      </c>
      <c r="BV453" s="109"/>
      <c r="BW453" s="69"/>
    </row>
    <row r="454" spans="1:75" s="3" customFormat="1" ht="15" customHeight="1">
      <c r="A454" s="23"/>
      <c r="B454" s="212" t="s">
        <v>1</v>
      </c>
      <c r="C454" s="165"/>
      <c r="D454" s="165"/>
      <c r="E454" s="166"/>
      <c r="F454" s="165"/>
      <c r="G454" s="165"/>
      <c r="H454" s="165"/>
      <c r="I454" s="165"/>
      <c r="J454" s="165"/>
      <c r="K454" s="165"/>
      <c r="L454" s="185"/>
      <c r="M454" s="165"/>
      <c r="N454" s="165"/>
      <c r="O454" s="166"/>
      <c r="P454" s="165"/>
      <c r="Q454" s="165"/>
      <c r="R454" s="166"/>
      <c r="S454" s="193"/>
      <c r="T454" s="165"/>
      <c r="U454" s="166"/>
      <c r="V454" s="185"/>
      <c r="W454" s="185"/>
      <c r="X454" s="185"/>
      <c r="Y454" s="185"/>
      <c r="Z454" s="245"/>
      <c r="AA454" s="185"/>
      <c r="AB454" s="185"/>
      <c r="AC454" s="185"/>
      <c r="AD454" s="185"/>
      <c r="AE454" s="246"/>
      <c r="AF454" s="185"/>
      <c r="AG454" s="247"/>
      <c r="AH454" s="185"/>
      <c r="AI454" s="185"/>
      <c r="AJ454" s="185"/>
      <c r="AK454" s="185"/>
      <c r="AL454" s="245"/>
      <c r="AM454" s="185"/>
      <c r="AN454" s="247"/>
      <c r="AO454" s="265"/>
      <c r="AP454" s="185"/>
      <c r="AQ454" s="185"/>
      <c r="AR454" s="185"/>
      <c r="AS454" s="295"/>
      <c r="AT454" s="295"/>
      <c r="AU454" s="295"/>
      <c r="AV454" s="249"/>
      <c r="AW454" s="249"/>
      <c r="AX454" s="249"/>
      <c r="AY454" s="249"/>
      <c r="AZ454" s="249"/>
      <c r="BA454" s="250"/>
      <c r="BB454" s="250"/>
      <c r="BC454" s="250"/>
      <c r="BD454" s="250"/>
      <c r="BE454" s="357"/>
      <c r="BF454" s="357"/>
      <c r="BG454" s="357"/>
      <c r="BH454" s="357"/>
      <c r="BI454" s="357"/>
      <c r="BJ454" s="357"/>
      <c r="BK454" s="357"/>
      <c r="BL454" s="20"/>
      <c r="BM454" s="12">
        <f t="shared" si="66"/>
        <v>0</v>
      </c>
      <c r="BN454" s="37">
        <f t="shared" si="58"/>
        <v>0</v>
      </c>
      <c r="BO454" s="38">
        <f t="shared" si="59"/>
        <v>0</v>
      </c>
      <c r="BP454" s="120">
        <f t="shared" si="60"/>
        <v>0</v>
      </c>
      <c r="BQ454" s="121">
        <f t="shared" si="61"/>
        <v>0</v>
      </c>
      <c r="BR454" s="108">
        <f t="shared" si="62"/>
        <v>0</v>
      </c>
      <c r="BS454" s="82">
        <f t="shared" si="63"/>
        <v>0</v>
      </c>
      <c r="BT454" s="136">
        <f t="shared" si="64"/>
        <v>0</v>
      </c>
      <c r="BU454" s="136">
        <f t="shared" si="65"/>
        <v>0</v>
      </c>
      <c r="BV454" s="109"/>
      <c r="BW454" s="69"/>
    </row>
    <row r="455" spans="1:75" s="3" customFormat="1" ht="15" customHeight="1">
      <c r="A455" s="23"/>
      <c r="B455" s="212" t="s">
        <v>263</v>
      </c>
      <c r="C455" s="165">
        <v>34</v>
      </c>
      <c r="D455" s="165"/>
      <c r="E455" s="166"/>
      <c r="F455" s="165"/>
      <c r="G455" s="165"/>
      <c r="H455" s="165"/>
      <c r="I455" s="165"/>
      <c r="J455" s="165"/>
      <c r="K455" s="165"/>
      <c r="L455" s="185"/>
      <c r="M455" s="165"/>
      <c r="N455" s="165"/>
      <c r="O455" s="166"/>
      <c r="P455" s="165"/>
      <c r="Q455" s="165"/>
      <c r="R455" s="166"/>
      <c r="S455" s="193"/>
      <c r="T455" s="165"/>
      <c r="U455" s="166"/>
      <c r="V455" s="185"/>
      <c r="W455" s="185"/>
      <c r="X455" s="185"/>
      <c r="Y455" s="185"/>
      <c r="Z455" s="245"/>
      <c r="AA455" s="185"/>
      <c r="AB455" s="185"/>
      <c r="AC455" s="185"/>
      <c r="AD455" s="185"/>
      <c r="AE455" s="246"/>
      <c r="AF455" s="185"/>
      <c r="AG455" s="247"/>
      <c r="AH455" s="185"/>
      <c r="AI455" s="185"/>
      <c r="AJ455" s="185"/>
      <c r="AK455" s="185"/>
      <c r="AL455" s="245"/>
      <c r="AM455" s="185"/>
      <c r="AN455" s="247"/>
      <c r="AO455" s="265"/>
      <c r="AP455" s="185"/>
      <c r="AQ455" s="185"/>
      <c r="AR455" s="185"/>
      <c r="AS455" s="295"/>
      <c r="AT455" s="295"/>
      <c r="AU455" s="295"/>
      <c r="AV455" s="249"/>
      <c r="AW455" s="249"/>
      <c r="AX455" s="249"/>
      <c r="AY455" s="249"/>
      <c r="AZ455" s="249"/>
      <c r="BA455" s="250"/>
      <c r="BB455" s="250"/>
      <c r="BC455" s="250"/>
      <c r="BD455" s="250"/>
      <c r="BE455" s="357"/>
      <c r="BF455" s="357"/>
      <c r="BG455" s="357"/>
      <c r="BH455" s="357"/>
      <c r="BI455" s="357"/>
      <c r="BJ455" s="357"/>
      <c r="BK455" s="357"/>
      <c r="BL455" s="20"/>
      <c r="BM455" s="12">
        <f t="shared" si="66"/>
        <v>0</v>
      </c>
      <c r="BN455" s="37">
        <f t="shared" si="58"/>
        <v>34</v>
      </c>
      <c r="BO455" s="38">
        <f t="shared" si="59"/>
        <v>0.04722222222222222</v>
      </c>
      <c r="BP455" s="120">
        <f t="shared" si="60"/>
        <v>0</v>
      </c>
      <c r="BQ455" s="121">
        <f t="shared" si="61"/>
        <v>0</v>
      </c>
      <c r="BR455" s="108">
        <f t="shared" si="62"/>
        <v>0</v>
      </c>
      <c r="BS455" s="82">
        <f t="shared" si="63"/>
        <v>0</v>
      </c>
      <c r="BT455" s="136">
        <f t="shared" si="64"/>
        <v>0</v>
      </c>
      <c r="BU455" s="136">
        <f t="shared" si="65"/>
        <v>0</v>
      </c>
      <c r="BV455" s="109"/>
      <c r="BW455" s="69"/>
    </row>
    <row r="456" spans="1:75" s="3" customFormat="1" ht="30.75" customHeight="1">
      <c r="A456" s="23" t="s">
        <v>133</v>
      </c>
      <c r="B456" s="300"/>
      <c r="C456" s="165"/>
      <c r="D456" s="165"/>
      <c r="E456" s="166"/>
      <c r="F456" s="165"/>
      <c r="G456" s="165"/>
      <c r="H456" s="165"/>
      <c r="I456" s="165"/>
      <c r="J456" s="165"/>
      <c r="K456" s="165"/>
      <c r="L456" s="185"/>
      <c r="M456" s="165"/>
      <c r="N456" s="165"/>
      <c r="O456" s="166"/>
      <c r="P456" s="165"/>
      <c r="Q456" s="165"/>
      <c r="R456" s="166"/>
      <c r="S456" s="193"/>
      <c r="T456" s="165"/>
      <c r="U456" s="166"/>
      <c r="V456" s="185"/>
      <c r="W456" s="185"/>
      <c r="X456" s="185"/>
      <c r="Y456" s="185"/>
      <c r="Z456" s="245"/>
      <c r="AA456" s="185"/>
      <c r="AB456" s="185"/>
      <c r="AC456" s="185"/>
      <c r="AD456" s="185"/>
      <c r="AE456" s="246"/>
      <c r="AF456" s="185"/>
      <c r="AG456" s="247"/>
      <c r="AH456" s="185"/>
      <c r="AI456" s="185"/>
      <c r="AJ456" s="185"/>
      <c r="AK456" s="185"/>
      <c r="AL456" s="245"/>
      <c r="AM456" s="185"/>
      <c r="AN456" s="247"/>
      <c r="AO456" s="265"/>
      <c r="AP456" s="185"/>
      <c r="AQ456" s="185"/>
      <c r="AR456" s="185"/>
      <c r="AS456" s="295"/>
      <c r="AT456" s="295"/>
      <c r="AU456" s="295"/>
      <c r="AV456" s="249"/>
      <c r="AW456" s="249"/>
      <c r="AX456" s="249"/>
      <c r="AY456" s="249"/>
      <c r="AZ456" s="249"/>
      <c r="BA456" s="250"/>
      <c r="BB456" s="250"/>
      <c r="BC456" s="250"/>
      <c r="BD456" s="250"/>
      <c r="BE456" s="357"/>
      <c r="BF456" s="357"/>
      <c r="BG456" s="357"/>
      <c r="BH456" s="357"/>
      <c r="BI456" s="357"/>
      <c r="BJ456" s="357"/>
      <c r="BK456" s="357"/>
      <c r="BL456" s="20">
        <f>BN456</f>
        <v>1438</v>
      </c>
      <c r="BM456" s="12">
        <f t="shared" si="66"/>
        <v>1.9972222222222222</v>
      </c>
      <c r="BN456" s="37">
        <f>SUM(BN457:BN477)</f>
        <v>1438</v>
      </c>
      <c r="BO456" s="38">
        <f t="shared" si="59"/>
        <v>1.9972222222222222</v>
      </c>
      <c r="BP456" s="120">
        <f t="shared" si="60"/>
        <v>0</v>
      </c>
      <c r="BQ456" s="121">
        <f t="shared" si="61"/>
        <v>0</v>
      </c>
      <c r="BR456" s="108">
        <f t="shared" si="62"/>
        <v>0</v>
      </c>
      <c r="BS456" s="82">
        <f t="shared" si="63"/>
        <v>0</v>
      </c>
      <c r="BT456" s="136">
        <f t="shared" si="64"/>
        <v>0</v>
      </c>
      <c r="BU456" s="136">
        <f t="shared" si="65"/>
        <v>0</v>
      </c>
      <c r="BV456" s="109"/>
      <c r="BW456" s="542"/>
    </row>
    <row r="457" spans="1:75" s="3" customFormat="1" ht="15.75" customHeight="1">
      <c r="A457" s="23"/>
      <c r="B457" s="212" t="s">
        <v>273</v>
      </c>
      <c r="C457" s="165"/>
      <c r="D457" s="165"/>
      <c r="E457" s="166"/>
      <c r="F457" s="165"/>
      <c r="G457" s="165"/>
      <c r="H457" s="165"/>
      <c r="I457" s="165"/>
      <c r="J457" s="165"/>
      <c r="K457" s="165">
        <v>32</v>
      </c>
      <c r="L457" s="185"/>
      <c r="M457" s="165"/>
      <c r="N457" s="165"/>
      <c r="O457" s="166"/>
      <c r="P457" s="165"/>
      <c r="Q457" s="165"/>
      <c r="R457" s="166"/>
      <c r="S457" s="193"/>
      <c r="T457" s="165"/>
      <c r="U457" s="166"/>
      <c r="V457" s="185"/>
      <c r="W457" s="185"/>
      <c r="X457" s="185"/>
      <c r="Y457" s="185"/>
      <c r="Z457" s="245"/>
      <c r="AA457" s="185"/>
      <c r="AB457" s="185"/>
      <c r="AC457" s="185"/>
      <c r="AD457" s="185"/>
      <c r="AE457" s="246"/>
      <c r="AF457" s="185"/>
      <c r="AG457" s="247"/>
      <c r="AH457" s="185"/>
      <c r="AI457" s="185"/>
      <c r="AJ457" s="185"/>
      <c r="AK457" s="185"/>
      <c r="AL457" s="245"/>
      <c r="AM457" s="185"/>
      <c r="AN457" s="247"/>
      <c r="AO457" s="265"/>
      <c r="AP457" s="185"/>
      <c r="AQ457" s="185"/>
      <c r="AR457" s="185"/>
      <c r="AS457" s="295"/>
      <c r="AT457" s="295"/>
      <c r="AU457" s="295"/>
      <c r="AV457" s="249"/>
      <c r="AW457" s="249"/>
      <c r="AX457" s="249"/>
      <c r="AY457" s="249"/>
      <c r="AZ457" s="249"/>
      <c r="BA457" s="250"/>
      <c r="BB457" s="250"/>
      <c r="BC457" s="250"/>
      <c r="BD457" s="250"/>
      <c r="BE457" s="357"/>
      <c r="BF457" s="357"/>
      <c r="BG457" s="357"/>
      <c r="BH457" s="357"/>
      <c r="BI457" s="357"/>
      <c r="BJ457" s="357"/>
      <c r="BK457" s="357"/>
      <c r="BL457" s="20"/>
      <c r="BM457" s="12">
        <f t="shared" si="66"/>
        <v>0</v>
      </c>
      <c r="BN457" s="37">
        <f t="shared" si="58"/>
        <v>32</v>
      </c>
      <c r="BO457" s="38">
        <f t="shared" si="59"/>
        <v>0.044444444444444446</v>
      </c>
      <c r="BP457" s="120">
        <f t="shared" si="60"/>
        <v>0</v>
      </c>
      <c r="BQ457" s="121">
        <f t="shared" si="61"/>
        <v>0</v>
      </c>
      <c r="BR457" s="108">
        <f t="shared" si="62"/>
        <v>0</v>
      </c>
      <c r="BS457" s="82">
        <f t="shared" si="63"/>
        <v>0</v>
      </c>
      <c r="BT457" s="136">
        <f t="shared" si="64"/>
        <v>0</v>
      </c>
      <c r="BU457" s="136">
        <f t="shared" si="65"/>
        <v>0</v>
      </c>
      <c r="BV457" s="109"/>
      <c r="BW457" s="69"/>
    </row>
    <row r="458" spans="1:75" s="3" customFormat="1" ht="27.75" customHeight="1">
      <c r="A458" s="23"/>
      <c r="B458" s="214" t="s">
        <v>321</v>
      </c>
      <c r="C458" s="165"/>
      <c r="D458" s="165"/>
      <c r="E458" s="166"/>
      <c r="F458" s="165"/>
      <c r="G458" s="165"/>
      <c r="H458" s="165"/>
      <c r="I458" s="165"/>
      <c r="J458" s="165"/>
      <c r="K458" s="165"/>
      <c r="L458" s="185"/>
      <c r="M458" s="165"/>
      <c r="N458" s="165"/>
      <c r="O458" s="166"/>
      <c r="P458" s="165"/>
      <c r="Q458" s="165"/>
      <c r="R458" s="166"/>
      <c r="S458" s="193"/>
      <c r="T458" s="165"/>
      <c r="U458" s="166"/>
      <c r="V458" s="185"/>
      <c r="W458" s="185"/>
      <c r="X458" s="185"/>
      <c r="Y458" s="185"/>
      <c r="Z458" s="245"/>
      <c r="AA458" s="185"/>
      <c r="AB458" s="185">
        <v>144</v>
      </c>
      <c r="AC458" s="185"/>
      <c r="AD458" s="185"/>
      <c r="AE458" s="246"/>
      <c r="AF458" s="185"/>
      <c r="AG458" s="247"/>
      <c r="AH458" s="185"/>
      <c r="AI458" s="185"/>
      <c r="AJ458" s="185"/>
      <c r="AK458" s="185"/>
      <c r="AL458" s="245"/>
      <c r="AM458" s="185"/>
      <c r="AN458" s="247"/>
      <c r="AO458" s="265"/>
      <c r="AP458" s="185"/>
      <c r="AQ458" s="185"/>
      <c r="AR458" s="185"/>
      <c r="AS458" s="295"/>
      <c r="AT458" s="295"/>
      <c r="AU458" s="295"/>
      <c r="AV458" s="249"/>
      <c r="AW458" s="249"/>
      <c r="AX458" s="249"/>
      <c r="AY458" s="249"/>
      <c r="AZ458" s="249"/>
      <c r="BA458" s="250"/>
      <c r="BB458" s="250"/>
      <c r="BC458" s="250"/>
      <c r="BD458" s="250"/>
      <c r="BE458" s="357"/>
      <c r="BF458" s="357"/>
      <c r="BG458" s="357"/>
      <c r="BH458" s="357"/>
      <c r="BI458" s="357"/>
      <c r="BJ458" s="357"/>
      <c r="BK458" s="357"/>
      <c r="BL458" s="20"/>
      <c r="BM458" s="12">
        <f t="shared" si="66"/>
        <v>0</v>
      </c>
      <c r="BN458" s="37">
        <f t="shared" si="58"/>
        <v>144</v>
      </c>
      <c r="BO458" s="38">
        <f t="shared" si="59"/>
        <v>0.2</v>
      </c>
      <c r="BP458" s="120">
        <f t="shared" si="60"/>
        <v>0</v>
      </c>
      <c r="BQ458" s="121">
        <f t="shared" si="61"/>
        <v>0</v>
      </c>
      <c r="BR458" s="108">
        <f t="shared" si="62"/>
        <v>0</v>
      </c>
      <c r="BS458" s="82">
        <f t="shared" si="63"/>
        <v>0</v>
      </c>
      <c r="BT458" s="136">
        <f t="shared" si="64"/>
        <v>0</v>
      </c>
      <c r="BU458" s="136">
        <f t="shared" si="65"/>
        <v>0</v>
      </c>
      <c r="BV458" s="109"/>
      <c r="BW458" s="69"/>
    </row>
    <row r="459" spans="1:75" s="3" customFormat="1" ht="51" customHeight="1">
      <c r="A459" s="23"/>
      <c r="B459" s="214" t="s">
        <v>322</v>
      </c>
      <c r="C459" s="165"/>
      <c r="D459" s="165"/>
      <c r="E459" s="166"/>
      <c r="F459" s="165"/>
      <c r="G459" s="165"/>
      <c r="H459" s="165"/>
      <c r="I459" s="165"/>
      <c r="J459" s="165"/>
      <c r="K459" s="165"/>
      <c r="L459" s="185"/>
      <c r="M459" s="165"/>
      <c r="N459" s="165"/>
      <c r="O459" s="166"/>
      <c r="P459" s="165"/>
      <c r="Q459" s="165"/>
      <c r="R459" s="166"/>
      <c r="S459" s="193"/>
      <c r="T459" s="165"/>
      <c r="U459" s="166"/>
      <c r="V459" s="185"/>
      <c r="W459" s="185"/>
      <c r="X459" s="185"/>
      <c r="Y459" s="185"/>
      <c r="Z459" s="245"/>
      <c r="AA459" s="185"/>
      <c r="AB459" s="185">
        <v>144</v>
      </c>
      <c r="AC459" s="185"/>
      <c r="AD459" s="185"/>
      <c r="AE459" s="246"/>
      <c r="AF459" s="185"/>
      <c r="AG459" s="247"/>
      <c r="AH459" s="185"/>
      <c r="AI459" s="185"/>
      <c r="AJ459" s="185"/>
      <c r="AK459" s="185"/>
      <c r="AL459" s="245"/>
      <c r="AM459" s="185"/>
      <c r="AN459" s="247"/>
      <c r="AO459" s="265"/>
      <c r="AP459" s="185"/>
      <c r="AQ459" s="185"/>
      <c r="AR459" s="185"/>
      <c r="AS459" s="295"/>
      <c r="AT459" s="295"/>
      <c r="AU459" s="295"/>
      <c r="AV459" s="249"/>
      <c r="AW459" s="249"/>
      <c r="AX459" s="249"/>
      <c r="AY459" s="249"/>
      <c r="AZ459" s="249"/>
      <c r="BA459" s="250"/>
      <c r="BB459" s="250"/>
      <c r="BC459" s="250"/>
      <c r="BD459" s="250"/>
      <c r="BE459" s="357"/>
      <c r="BF459" s="357"/>
      <c r="BG459" s="357"/>
      <c r="BH459" s="357"/>
      <c r="BI459" s="357"/>
      <c r="BJ459" s="357"/>
      <c r="BK459" s="357"/>
      <c r="BL459" s="20"/>
      <c r="BM459" s="12">
        <f t="shared" si="66"/>
        <v>0</v>
      </c>
      <c r="BN459" s="37">
        <f t="shared" si="58"/>
        <v>144</v>
      </c>
      <c r="BO459" s="38">
        <f t="shared" si="59"/>
        <v>0.2</v>
      </c>
      <c r="BP459" s="120">
        <f t="shared" si="60"/>
        <v>0</v>
      </c>
      <c r="BQ459" s="121">
        <f t="shared" si="61"/>
        <v>0</v>
      </c>
      <c r="BR459" s="108">
        <f t="shared" si="62"/>
        <v>0</v>
      </c>
      <c r="BS459" s="82">
        <f t="shared" si="63"/>
        <v>0</v>
      </c>
      <c r="BT459" s="136">
        <f t="shared" si="64"/>
        <v>0</v>
      </c>
      <c r="BU459" s="136">
        <f t="shared" si="65"/>
        <v>0</v>
      </c>
      <c r="BV459" s="109"/>
      <c r="BW459" s="69"/>
    </row>
    <row r="460" spans="1:75" s="3" customFormat="1" ht="15.75" customHeight="1">
      <c r="A460" s="23"/>
      <c r="B460" s="214" t="s">
        <v>155</v>
      </c>
      <c r="C460" s="165"/>
      <c r="D460" s="165"/>
      <c r="E460" s="166"/>
      <c r="F460" s="165"/>
      <c r="G460" s="165"/>
      <c r="H460" s="165"/>
      <c r="I460" s="165"/>
      <c r="J460" s="165"/>
      <c r="K460" s="165"/>
      <c r="L460" s="185"/>
      <c r="M460" s="165"/>
      <c r="N460" s="165"/>
      <c r="O460" s="166"/>
      <c r="P460" s="165"/>
      <c r="Q460" s="165"/>
      <c r="R460" s="166"/>
      <c r="S460" s="193"/>
      <c r="T460" s="165"/>
      <c r="U460" s="166"/>
      <c r="V460" s="185"/>
      <c r="W460" s="185"/>
      <c r="X460" s="185"/>
      <c r="Y460" s="185"/>
      <c r="Z460" s="245"/>
      <c r="AA460" s="185"/>
      <c r="AB460" s="185"/>
      <c r="AC460" s="185"/>
      <c r="AD460" s="185"/>
      <c r="AE460" s="246"/>
      <c r="AF460" s="185"/>
      <c r="AG460" s="247"/>
      <c r="AH460" s="185"/>
      <c r="AI460" s="185"/>
      <c r="AJ460" s="185"/>
      <c r="AK460" s="185"/>
      <c r="AL460" s="245"/>
      <c r="AM460" s="185">
        <v>6</v>
      </c>
      <c r="AN460" s="247"/>
      <c r="AO460" s="265"/>
      <c r="AP460" s="185"/>
      <c r="AQ460" s="185"/>
      <c r="AR460" s="185"/>
      <c r="AS460" s="295"/>
      <c r="AT460" s="295"/>
      <c r="AU460" s="295"/>
      <c r="AV460" s="249"/>
      <c r="AW460" s="249"/>
      <c r="AX460" s="249"/>
      <c r="AY460" s="249"/>
      <c r="AZ460" s="249"/>
      <c r="BA460" s="250"/>
      <c r="BB460" s="250"/>
      <c r="BC460" s="250"/>
      <c r="BD460" s="250"/>
      <c r="BE460" s="357"/>
      <c r="BF460" s="357"/>
      <c r="BG460" s="357"/>
      <c r="BH460" s="357"/>
      <c r="BI460" s="357"/>
      <c r="BJ460" s="357"/>
      <c r="BK460" s="357"/>
      <c r="BL460" s="20"/>
      <c r="BM460" s="12">
        <f t="shared" si="66"/>
        <v>0</v>
      </c>
      <c r="BN460" s="37">
        <f t="shared" si="58"/>
        <v>6</v>
      </c>
      <c r="BO460" s="38">
        <f t="shared" si="59"/>
        <v>0.008333333333333333</v>
      </c>
      <c r="BP460" s="120">
        <f t="shared" si="60"/>
        <v>0</v>
      </c>
      <c r="BQ460" s="121">
        <f t="shared" si="61"/>
        <v>0</v>
      </c>
      <c r="BR460" s="108">
        <f t="shared" si="62"/>
        <v>0</v>
      </c>
      <c r="BS460" s="82">
        <f t="shared" si="63"/>
        <v>0</v>
      </c>
      <c r="BT460" s="136">
        <f t="shared" si="64"/>
        <v>0</v>
      </c>
      <c r="BU460" s="136">
        <f t="shared" si="65"/>
        <v>0</v>
      </c>
      <c r="BV460" s="109"/>
      <c r="BW460" s="69"/>
    </row>
    <row r="461" spans="1:75" s="3" customFormat="1" ht="35.25" customHeight="1">
      <c r="A461" s="215"/>
      <c r="B461" s="213" t="s">
        <v>279</v>
      </c>
      <c r="C461" s="165"/>
      <c r="D461" s="165"/>
      <c r="E461" s="166"/>
      <c r="F461" s="165"/>
      <c r="G461" s="165"/>
      <c r="H461" s="165"/>
      <c r="I461" s="165">
        <v>124</v>
      </c>
      <c r="J461" s="165">
        <v>124</v>
      </c>
      <c r="K461" s="165"/>
      <c r="L461" s="185"/>
      <c r="M461" s="165"/>
      <c r="N461" s="165"/>
      <c r="O461" s="166"/>
      <c r="P461" s="165"/>
      <c r="Q461" s="165"/>
      <c r="R461" s="166"/>
      <c r="S461" s="193"/>
      <c r="T461" s="165"/>
      <c r="U461" s="166"/>
      <c r="V461" s="185"/>
      <c r="W461" s="185"/>
      <c r="X461" s="185"/>
      <c r="Y461" s="185"/>
      <c r="Z461" s="245"/>
      <c r="AA461" s="185"/>
      <c r="AB461" s="185"/>
      <c r="AC461" s="185"/>
      <c r="AD461" s="185"/>
      <c r="AE461" s="246"/>
      <c r="AF461" s="185"/>
      <c r="AG461" s="247"/>
      <c r="AH461" s="185"/>
      <c r="AI461" s="185"/>
      <c r="AJ461" s="185"/>
      <c r="AK461" s="185"/>
      <c r="AL461" s="245"/>
      <c r="AM461" s="185"/>
      <c r="AN461" s="247"/>
      <c r="AO461" s="265"/>
      <c r="AP461" s="185"/>
      <c r="AQ461" s="185"/>
      <c r="AR461" s="185"/>
      <c r="AS461" s="295"/>
      <c r="AT461" s="295"/>
      <c r="AU461" s="295"/>
      <c r="AV461" s="249"/>
      <c r="AW461" s="249"/>
      <c r="AX461" s="249"/>
      <c r="AY461" s="249"/>
      <c r="AZ461" s="249"/>
      <c r="BA461" s="250"/>
      <c r="BB461" s="250"/>
      <c r="BC461" s="250"/>
      <c r="BD461" s="250"/>
      <c r="BE461" s="357"/>
      <c r="BF461" s="357"/>
      <c r="BG461" s="357"/>
      <c r="BH461" s="357"/>
      <c r="BI461" s="357"/>
      <c r="BJ461" s="357"/>
      <c r="BK461" s="357"/>
      <c r="BL461" s="20"/>
      <c r="BM461" s="12">
        <f t="shared" si="66"/>
        <v>0</v>
      </c>
      <c r="BN461" s="37">
        <f t="shared" si="58"/>
        <v>248</v>
      </c>
      <c r="BO461" s="38">
        <f t="shared" si="59"/>
        <v>0.34444444444444444</v>
      </c>
      <c r="BP461" s="120">
        <f t="shared" si="60"/>
        <v>0</v>
      </c>
      <c r="BQ461" s="121">
        <f t="shared" si="61"/>
        <v>0</v>
      </c>
      <c r="BR461" s="108">
        <f t="shared" si="62"/>
        <v>0</v>
      </c>
      <c r="BS461" s="82">
        <f t="shared" si="63"/>
        <v>0</v>
      </c>
      <c r="BT461" s="136">
        <f t="shared" si="64"/>
        <v>0</v>
      </c>
      <c r="BU461" s="136">
        <f t="shared" si="65"/>
        <v>0</v>
      </c>
      <c r="BV461" s="109"/>
      <c r="BW461" s="69"/>
    </row>
    <row r="462" spans="1:74" ht="15.75">
      <c r="A462" s="23"/>
      <c r="B462" s="212" t="s">
        <v>155</v>
      </c>
      <c r="C462" s="165"/>
      <c r="D462" s="165"/>
      <c r="E462" s="166"/>
      <c r="F462" s="165"/>
      <c r="G462" s="165"/>
      <c r="H462" s="165"/>
      <c r="I462" s="165">
        <v>6</v>
      </c>
      <c r="J462" s="165">
        <v>6</v>
      </c>
      <c r="K462" s="165"/>
      <c r="L462" s="185"/>
      <c r="M462" s="165"/>
      <c r="N462" s="165"/>
      <c r="O462" s="166"/>
      <c r="P462" s="165"/>
      <c r="Q462" s="165"/>
      <c r="R462" s="166"/>
      <c r="S462" s="193"/>
      <c r="T462" s="165"/>
      <c r="U462" s="166"/>
      <c r="V462" s="185"/>
      <c r="W462" s="185"/>
      <c r="X462" s="185"/>
      <c r="Y462" s="185"/>
      <c r="Z462" s="245"/>
      <c r="AA462" s="185"/>
      <c r="AB462" s="185"/>
      <c r="AC462" s="185"/>
      <c r="AD462" s="185"/>
      <c r="AE462" s="246"/>
      <c r="AF462" s="185"/>
      <c r="AG462" s="247"/>
      <c r="AH462" s="185"/>
      <c r="AI462" s="185"/>
      <c r="AJ462" s="185"/>
      <c r="AK462" s="185"/>
      <c r="AL462" s="245"/>
      <c r="AM462" s="185"/>
      <c r="AN462" s="247"/>
      <c r="AO462" s="265"/>
      <c r="AP462" s="185"/>
      <c r="AQ462" s="185"/>
      <c r="AR462" s="185"/>
      <c r="AS462" s="295"/>
      <c r="AT462" s="295"/>
      <c r="AU462" s="295"/>
      <c r="AV462" s="249"/>
      <c r="AW462" s="249"/>
      <c r="AX462" s="249"/>
      <c r="AY462" s="249"/>
      <c r="AZ462" s="249"/>
      <c r="BA462" s="250"/>
      <c r="BB462" s="250"/>
      <c r="BC462" s="250"/>
      <c r="BD462" s="250"/>
      <c r="BM462" s="12">
        <f t="shared" si="66"/>
        <v>0</v>
      </c>
      <c r="BN462" s="37">
        <f t="shared" si="58"/>
        <v>12</v>
      </c>
      <c r="BO462" s="38">
        <f t="shared" si="59"/>
        <v>0.016666666666666666</v>
      </c>
      <c r="BP462" s="120">
        <f t="shared" si="60"/>
        <v>0</v>
      </c>
      <c r="BQ462" s="121">
        <f t="shared" si="61"/>
        <v>0</v>
      </c>
      <c r="BR462" s="108">
        <f t="shared" si="62"/>
        <v>0</v>
      </c>
      <c r="BS462" s="82">
        <f t="shared" si="63"/>
        <v>0</v>
      </c>
      <c r="BT462" s="136">
        <f t="shared" si="64"/>
        <v>0</v>
      </c>
      <c r="BU462" s="136">
        <f t="shared" si="65"/>
        <v>0</v>
      </c>
      <c r="BV462" s="109"/>
    </row>
    <row r="463" spans="1:74" ht="65.25" customHeight="1">
      <c r="A463" s="23"/>
      <c r="B463" s="214" t="s">
        <v>281</v>
      </c>
      <c r="C463" s="165"/>
      <c r="D463" s="165"/>
      <c r="E463" s="166"/>
      <c r="F463" s="165"/>
      <c r="G463" s="165"/>
      <c r="H463" s="165"/>
      <c r="I463" s="165"/>
      <c r="J463" s="165"/>
      <c r="K463" s="165"/>
      <c r="L463" s="185">
        <v>160</v>
      </c>
      <c r="M463" s="165"/>
      <c r="N463" s="165"/>
      <c r="O463" s="166"/>
      <c r="P463" s="165"/>
      <c r="Q463" s="165"/>
      <c r="R463" s="166"/>
      <c r="S463" s="193"/>
      <c r="T463" s="165"/>
      <c r="U463" s="166"/>
      <c r="V463" s="185"/>
      <c r="W463" s="185"/>
      <c r="X463" s="185"/>
      <c r="Y463" s="185"/>
      <c r="Z463" s="245"/>
      <c r="AA463" s="185">
        <v>160</v>
      </c>
      <c r="AB463" s="185"/>
      <c r="AC463" s="185"/>
      <c r="AD463" s="185"/>
      <c r="AE463" s="246"/>
      <c r="AF463" s="185"/>
      <c r="AG463" s="247"/>
      <c r="AH463" s="185"/>
      <c r="AI463" s="185"/>
      <c r="AJ463" s="185"/>
      <c r="AK463" s="185"/>
      <c r="AL463" s="245"/>
      <c r="AM463" s="185"/>
      <c r="AN463" s="247"/>
      <c r="AO463" s="265"/>
      <c r="AP463" s="185"/>
      <c r="AQ463" s="185"/>
      <c r="AR463" s="185"/>
      <c r="AS463" s="295"/>
      <c r="AT463" s="295"/>
      <c r="AU463" s="295"/>
      <c r="AV463" s="249"/>
      <c r="AW463" s="249"/>
      <c r="AX463" s="249"/>
      <c r="AY463" s="249"/>
      <c r="AZ463" s="249"/>
      <c r="BA463" s="250"/>
      <c r="BB463" s="250"/>
      <c r="BC463" s="250"/>
      <c r="BD463" s="250"/>
      <c r="BM463" s="12">
        <f t="shared" si="66"/>
        <v>0</v>
      </c>
      <c r="BN463" s="37">
        <f t="shared" si="58"/>
        <v>320</v>
      </c>
      <c r="BO463" s="38">
        <f t="shared" si="59"/>
        <v>0.4444444444444444</v>
      </c>
      <c r="BP463" s="120">
        <f t="shared" si="60"/>
        <v>0</v>
      </c>
      <c r="BQ463" s="121">
        <f t="shared" si="61"/>
        <v>0</v>
      </c>
      <c r="BR463" s="108">
        <f t="shared" si="62"/>
        <v>0</v>
      </c>
      <c r="BS463" s="82">
        <f t="shared" si="63"/>
        <v>0</v>
      </c>
      <c r="BT463" s="136">
        <f t="shared" si="64"/>
        <v>0</v>
      </c>
      <c r="BU463" s="136">
        <f t="shared" si="65"/>
        <v>0</v>
      </c>
      <c r="BV463" s="109"/>
    </row>
    <row r="464" spans="1:74" ht="15.75">
      <c r="A464" s="23"/>
      <c r="B464" s="212" t="s">
        <v>1</v>
      </c>
      <c r="C464" s="165"/>
      <c r="D464" s="165"/>
      <c r="E464" s="166"/>
      <c r="F464" s="165"/>
      <c r="G464" s="165"/>
      <c r="H464" s="165"/>
      <c r="I464" s="165"/>
      <c r="J464" s="165"/>
      <c r="K464" s="165"/>
      <c r="L464" s="185">
        <v>2</v>
      </c>
      <c r="M464" s="165"/>
      <c r="N464" s="165"/>
      <c r="O464" s="166"/>
      <c r="P464" s="165"/>
      <c r="Q464" s="165"/>
      <c r="R464" s="166"/>
      <c r="S464" s="193"/>
      <c r="T464" s="165"/>
      <c r="U464" s="166"/>
      <c r="V464" s="185"/>
      <c r="W464" s="185"/>
      <c r="X464" s="185"/>
      <c r="Y464" s="185"/>
      <c r="Z464" s="245"/>
      <c r="AA464" s="185">
        <v>2</v>
      </c>
      <c r="AB464" s="185"/>
      <c r="AC464" s="185"/>
      <c r="AD464" s="185"/>
      <c r="AE464" s="246"/>
      <c r="AF464" s="185"/>
      <c r="AG464" s="247"/>
      <c r="AH464" s="185"/>
      <c r="AI464" s="185"/>
      <c r="AJ464" s="185"/>
      <c r="AK464" s="185"/>
      <c r="AL464" s="245"/>
      <c r="AM464" s="185"/>
      <c r="AN464" s="247"/>
      <c r="AO464" s="265"/>
      <c r="AP464" s="185"/>
      <c r="AQ464" s="185"/>
      <c r="AR464" s="185"/>
      <c r="AS464" s="295"/>
      <c r="AT464" s="295"/>
      <c r="AU464" s="295"/>
      <c r="AV464" s="249"/>
      <c r="AW464" s="249"/>
      <c r="AX464" s="249"/>
      <c r="AY464" s="249"/>
      <c r="AZ464" s="249"/>
      <c r="BA464" s="250"/>
      <c r="BB464" s="250"/>
      <c r="BC464" s="250"/>
      <c r="BD464" s="250"/>
      <c r="BM464" s="12">
        <f t="shared" si="66"/>
        <v>0</v>
      </c>
      <c r="BN464" s="37">
        <f aca="true" t="shared" si="67" ref="BN464:BN531">C464+D464+F464+G464+H464+I464+J464+K464+L464+M464+N464+P464+Q464+S464+T464+V464+W464+X464+Y464+Z464+AA464+AB464+AC464+AD464+AF464+AH464+AI464+AJ464+AK464+AL464+AM464+AO464+AP464+AQ464+AR464+BE464+BH464</f>
        <v>4</v>
      </c>
      <c r="BO464" s="38">
        <f aca="true" t="shared" si="68" ref="BO464:BO531">BN464/720</f>
        <v>0.005555555555555556</v>
      </c>
      <c r="BP464" s="120">
        <f aca="true" t="shared" si="69" ref="BP464:BP531">E464+O464+R464+U464+AE464+AG464+AN464+BF464+BG464+BI464+BJ464+BK464</f>
        <v>0</v>
      </c>
      <c r="BQ464" s="121">
        <f aca="true" t="shared" si="70" ref="BQ464:BQ531">BP464/720</f>
        <v>0</v>
      </c>
      <c r="BR464" s="108">
        <f aca="true" t="shared" si="71" ref="BR464:BR531">AS464+AT464+AU464+AV464+AW464+AX464+AY464+AZ464</f>
        <v>0</v>
      </c>
      <c r="BS464" s="82">
        <f aca="true" t="shared" si="72" ref="BS464:BS531">BR464/720</f>
        <v>0</v>
      </c>
      <c r="BT464" s="136">
        <f aca="true" t="shared" si="73" ref="BT464:BT531">BA464+BC464+BB464+BD464</f>
        <v>0</v>
      </c>
      <c r="BU464" s="136">
        <f aca="true" t="shared" si="74" ref="BU464:BU531">BT464/720</f>
        <v>0</v>
      </c>
      <c r="BV464" s="109"/>
    </row>
    <row r="465" spans="1:74" ht="15.75">
      <c r="A465" s="23"/>
      <c r="B465" s="212" t="s">
        <v>0</v>
      </c>
      <c r="C465" s="165"/>
      <c r="D465" s="165"/>
      <c r="E465" s="166"/>
      <c r="F465" s="165"/>
      <c r="G465" s="165"/>
      <c r="H465" s="165"/>
      <c r="I465" s="165"/>
      <c r="J465" s="165"/>
      <c r="K465" s="165"/>
      <c r="L465" s="185">
        <v>6</v>
      </c>
      <c r="M465" s="165"/>
      <c r="N465" s="165"/>
      <c r="O465" s="166"/>
      <c r="P465" s="165"/>
      <c r="Q465" s="165"/>
      <c r="R465" s="166"/>
      <c r="S465" s="193"/>
      <c r="T465" s="165"/>
      <c r="U465" s="166"/>
      <c r="V465" s="185"/>
      <c r="W465" s="185"/>
      <c r="X465" s="185"/>
      <c r="Y465" s="185"/>
      <c r="Z465" s="245"/>
      <c r="AA465" s="185">
        <v>6</v>
      </c>
      <c r="AB465" s="185"/>
      <c r="AC465" s="185"/>
      <c r="AD465" s="185"/>
      <c r="AE465" s="246"/>
      <c r="AF465" s="185"/>
      <c r="AG465" s="247"/>
      <c r="AH465" s="185"/>
      <c r="AI465" s="185"/>
      <c r="AJ465" s="185"/>
      <c r="AK465" s="185"/>
      <c r="AL465" s="245"/>
      <c r="AM465" s="185"/>
      <c r="AN465" s="247"/>
      <c r="AO465" s="265"/>
      <c r="AP465" s="185"/>
      <c r="AQ465" s="185"/>
      <c r="AR465" s="185"/>
      <c r="AS465" s="295"/>
      <c r="AT465" s="295"/>
      <c r="AU465" s="295"/>
      <c r="AV465" s="249"/>
      <c r="AW465" s="249"/>
      <c r="AX465" s="249"/>
      <c r="AY465" s="249"/>
      <c r="AZ465" s="249"/>
      <c r="BA465" s="250"/>
      <c r="BB465" s="250"/>
      <c r="BC465" s="250"/>
      <c r="BD465" s="250"/>
      <c r="BM465" s="12">
        <f t="shared" si="66"/>
        <v>0</v>
      </c>
      <c r="BN465" s="37">
        <f t="shared" si="67"/>
        <v>12</v>
      </c>
      <c r="BO465" s="38">
        <f t="shared" si="68"/>
        <v>0.016666666666666666</v>
      </c>
      <c r="BP465" s="120">
        <f t="shared" si="69"/>
        <v>0</v>
      </c>
      <c r="BQ465" s="121">
        <f t="shared" si="70"/>
        <v>0</v>
      </c>
      <c r="BR465" s="108">
        <f t="shared" si="71"/>
        <v>0</v>
      </c>
      <c r="BS465" s="82">
        <f t="shared" si="72"/>
        <v>0</v>
      </c>
      <c r="BT465" s="136">
        <f t="shared" si="73"/>
        <v>0</v>
      </c>
      <c r="BU465" s="136">
        <f t="shared" si="74"/>
        <v>0</v>
      </c>
      <c r="BV465" s="109"/>
    </row>
    <row r="466" spans="1:74" ht="15.75">
      <c r="A466" s="23"/>
      <c r="B466" s="212" t="s">
        <v>155</v>
      </c>
      <c r="C466" s="165"/>
      <c r="D466" s="165"/>
      <c r="E466" s="166"/>
      <c r="F466" s="165"/>
      <c r="G466" s="165"/>
      <c r="H466" s="165"/>
      <c r="I466" s="165"/>
      <c r="J466" s="165"/>
      <c r="K466" s="165"/>
      <c r="L466" s="185">
        <v>6</v>
      </c>
      <c r="M466" s="165"/>
      <c r="N466" s="165"/>
      <c r="O466" s="166"/>
      <c r="P466" s="165"/>
      <c r="Q466" s="165"/>
      <c r="R466" s="166"/>
      <c r="S466" s="193"/>
      <c r="T466" s="165"/>
      <c r="U466" s="166"/>
      <c r="V466" s="185"/>
      <c r="W466" s="185"/>
      <c r="X466" s="185"/>
      <c r="Y466" s="185"/>
      <c r="Z466" s="245"/>
      <c r="AA466" s="185">
        <v>6</v>
      </c>
      <c r="AB466" s="185"/>
      <c r="AC466" s="185"/>
      <c r="AD466" s="185"/>
      <c r="AE466" s="246"/>
      <c r="AF466" s="185"/>
      <c r="AG466" s="247"/>
      <c r="AH466" s="185"/>
      <c r="AI466" s="185"/>
      <c r="AJ466" s="185"/>
      <c r="AK466" s="185"/>
      <c r="AL466" s="245"/>
      <c r="AM466" s="185"/>
      <c r="AN466" s="247"/>
      <c r="AO466" s="265"/>
      <c r="AP466" s="185"/>
      <c r="AQ466" s="185"/>
      <c r="AR466" s="185"/>
      <c r="AS466" s="295"/>
      <c r="AT466" s="295"/>
      <c r="AU466" s="295"/>
      <c r="AV466" s="249"/>
      <c r="AW466" s="249"/>
      <c r="AX466" s="249"/>
      <c r="AY466" s="249"/>
      <c r="AZ466" s="249"/>
      <c r="BA466" s="250"/>
      <c r="BB466" s="250"/>
      <c r="BC466" s="250"/>
      <c r="BD466" s="250"/>
      <c r="BM466" s="12">
        <f t="shared" si="66"/>
        <v>0</v>
      </c>
      <c r="BN466" s="37">
        <f t="shared" si="67"/>
        <v>12</v>
      </c>
      <c r="BO466" s="38">
        <f t="shared" si="68"/>
        <v>0.016666666666666666</v>
      </c>
      <c r="BP466" s="120">
        <f t="shared" si="69"/>
        <v>0</v>
      </c>
      <c r="BQ466" s="121">
        <f t="shared" si="70"/>
        <v>0</v>
      </c>
      <c r="BR466" s="108">
        <f t="shared" si="71"/>
        <v>0</v>
      </c>
      <c r="BS466" s="82">
        <f t="shared" si="72"/>
        <v>0</v>
      </c>
      <c r="BT466" s="136">
        <f t="shared" si="73"/>
        <v>0</v>
      </c>
      <c r="BU466" s="136">
        <f t="shared" si="74"/>
        <v>0</v>
      </c>
      <c r="BV466" s="109"/>
    </row>
    <row r="467" spans="1:74" ht="36.75">
      <c r="A467" s="23"/>
      <c r="B467" s="214" t="s">
        <v>328</v>
      </c>
      <c r="C467" s="165"/>
      <c r="D467" s="165"/>
      <c r="E467" s="166"/>
      <c r="F467" s="165"/>
      <c r="G467" s="165"/>
      <c r="H467" s="165"/>
      <c r="I467" s="165"/>
      <c r="J467" s="165"/>
      <c r="K467" s="165"/>
      <c r="L467" s="185"/>
      <c r="M467" s="165"/>
      <c r="N467" s="165"/>
      <c r="O467" s="166"/>
      <c r="P467" s="165"/>
      <c r="Q467" s="165"/>
      <c r="R467" s="166"/>
      <c r="S467" s="193"/>
      <c r="T467" s="165"/>
      <c r="U467" s="166"/>
      <c r="V467" s="185"/>
      <c r="W467" s="185"/>
      <c r="X467" s="185"/>
      <c r="Y467" s="185"/>
      <c r="Z467" s="245"/>
      <c r="AA467" s="185"/>
      <c r="AB467" s="185"/>
      <c r="AC467" s="185"/>
      <c r="AD467" s="185"/>
      <c r="AE467" s="246"/>
      <c r="AF467" s="185"/>
      <c r="AG467" s="247"/>
      <c r="AH467" s="185"/>
      <c r="AI467" s="185"/>
      <c r="AJ467" s="185"/>
      <c r="AK467" s="185"/>
      <c r="AL467" s="245"/>
      <c r="AM467" s="185">
        <v>120</v>
      </c>
      <c r="AN467" s="247"/>
      <c r="AO467" s="265"/>
      <c r="AP467" s="185"/>
      <c r="AQ467" s="185"/>
      <c r="AR467" s="185"/>
      <c r="AS467" s="295"/>
      <c r="AT467" s="295"/>
      <c r="AU467" s="295"/>
      <c r="AV467" s="249"/>
      <c r="AW467" s="249"/>
      <c r="AX467" s="249"/>
      <c r="AY467" s="249"/>
      <c r="AZ467" s="249"/>
      <c r="BA467" s="250"/>
      <c r="BB467" s="250"/>
      <c r="BC467" s="250"/>
      <c r="BD467" s="250"/>
      <c r="BM467" s="12">
        <f t="shared" si="66"/>
        <v>0</v>
      </c>
      <c r="BN467" s="37">
        <f t="shared" si="67"/>
        <v>120</v>
      </c>
      <c r="BO467" s="38">
        <f t="shared" si="68"/>
        <v>0.16666666666666666</v>
      </c>
      <c r="BP467" s="120">
        <f t="shared" si="69"/>
        <v>0</v>
      </c>
      <c r="BQ467" s="121">
        <f t="shared" si="70"/>
        <v>0</v>
      </c>
      <c r="BR467" s="108">
        <f t="shared" si="71"/>
        <v>0</v>
      </c>
      <c r="BS467" s="82">
        <f t="shared" si="72"/>
        <v>0</v>
      </c>
      <c r="BT467" s="136">
        <f t="shared" si="73"/>
        <v>0</v>
      </c>
      <c r="BU467" s="136">
        <f t="shared" si="74"/>
        <v>0</v>
      </c>
      <c r="BV467" s="109"/>
    </row>
    <row r="468" spans="1:74" ht="15.75">
      <c r="A468" s="23"/>
      <c r="B468" s="212" t="s">
        <v>1</v>
      </c>
      <c r="C468" s="165"/>
      <c r="D468" s="165"/>
      <c r="E468" s="166"/>
      <c r="F468" s="165"/>
      <c r="G468" s="165"/>
      <c r="H468" s="165"/>
      <c r="I468" s="165"/>
      <c r="J468" s="165"/>
      <c r="K468" s="165"/>
      <c r="L468" s="185"/>
      <c r="M468" s="165"/>
      <c r="N468" s="165"/>
      <c r="O468" s="166"/>
      <c r="P468" s="165"/>
      <c r="Q468" s="165"/>
      <c r="R468" s="166"/>
      <c r="S468" s="193"/>
      <c r="T468" s="165"/>
      <c r="U468" s="166"/>
      <c r="V468" s="185"/>
      <c r="W468" s="185"/>
      <c r="X468" s="185"/>
      <c r="Y468" s="185"/>
      <c r="Z468" s="245"/>
      <c r="AA468" s="185"/>
      <c r="AB468" s="185"/>
      <c r="AC468" s="185"/>
      <c r="AD468" s="185"/>
      <c r="AE468" s="246"/>
      <c r="AF468" s="185"/>
      <c r="AG468" s="247"/>
      <c r="AH468" s="185"/>
      <c r="AI468" s="185"/>
      <c r="AJ468" s="185"/>
      <c r="AK468" s="185"/>
      <c r="AL468" s="245"/>
      <c r="AM468" s="185">
        <v>2</v>
      </c>
      <c r="AN468" s="247"/>
      <c r="AO468" s="265"/>
      <c r="AP468" s="185"/>
      <c r="AQ468" s="185"/>
      <c r="AR468" s="185"/>
      <c r="AS468" s="295"/>
      <c r="AT468" s="295"/>
      <c r="AU468" s="295"/>
      <c r="AV468" s="249"/>
      <c r="AW468" s="249"/>
      <c r="AX468" s="249"/>
      <c r="AY468" s="249"/>
      <c r="AZ468" s="249"/>
      <c r="BA468" s="250"/>
      <c r="BB468" s="250"/>
      <c r="BC468" s="250"/>
      <c r="BD468" s="250"/>
      <c r="BM468" s="12">
        <f t="shared" si="66"/>
        <v>0</v>
      </c>
      <c r="BN468" s="37">
        <f t="shared" si="67"/>
        <v>2</v>
      </c>
      <c r="BO468" s="38">
        <f t="shared" si="68"/>
        <v>0.002777777777777778</v>
      </c>
      <c r="BP468" s="120">
        <f t="shared" si="69"/>
        <v>0</v>
      </c>
      <c r="BQ468" s="121">
        <f t="shared" si="70"/>
        <v>0</v>
      </c>
      <c r="BR468" s="108">
        <f t="shared" si="71"/>
        <v>0</v>
      </c>
      <c r="BS468" s="82">
        <f t="shared" si="72"/>
        <v>0</v>
      </c>
      <c r="BT468" s="136">
        <f t="shared" si="73"/>
        <v>0</v>
      </c>
      <c r="BU468" s="136">
        <f t="shared" si="74"/>
        <v>0</v>
      </c>
      <c r="BV468" s="109"/>
    </row>
    <row r="469" spans="1:74" ht="15.75">
      <c r="A469" s="23"/>
      <c r="B469" s="212" t="s">
        <v>0</v>
      </c>
      <c r="C469" s="165"/>
      <c r="D469" s="165"/>
      <c r="E469" s="166"/>
      <c r="F469" s="165"/>
      <c r="G469" s="165"/>
      <c r="H469" s="165"/>
      <c r="I469" s="165"/>
      <c r="J469" s="165"/>
      <c r="K469" s="165"/>
      <c r="L469" s="185"/>
      <c r="M469" s="165"/>
      <c r="N469" s="165"/>
      <c r="O469" s="166"/>
      <c r="P469" s="165"/>
      <c r="Q469" s="165"/>
      <c r="R469" s="166"/>
      <c r="S469" s="193"/>
      <c r="T469" s="165"/>
      <c r="U469" s="166"/>
      <c r="V469" s="185"/>
      <c r="W469" s="185"/>
      <c r="X469" s="185"/>
      <c r="Y469" s="185"/>
      <c r="Z469" s="245"/>
      <c r="AA469" s="185"/>
      <c r="AB469" s="185"/>
      <c r="AC469" s="185"/>
      <c r="AD469" s="185"/>
      <c r="AE469" s="246"/>
      <c r="AF469" s="185"/>
      <c r="AG469" s="247"/>
      <c r="AH469" s="185"/>
      <c r="AI469" s="185"/>
      <c r="AJ469" s="185"/>
      <c r="AK469" s="185"/>
      <c r="AL469" s="245"/>
      <c r="AM469" s="185">
        <v>6</v>
      </c>
      <c r="AN469" s="247"/>
      <c r="AO469" s="265"/>
      <c r="AP469" s="185"/>
      <c r="AQ469" s="185"/>
      <c r="AR469" s="185"/>
      <c r="AS469" s="295"/>
      <c r="AT469" s="295"/>
      <c r="AU469" s="295"/>
      <c r="AV469" s="249"/>
      <c r="AW469" s="249"/>
      <c r="AX469" s="249"/>
      <c r="AY469" s="249"/>
      <c r="AZ469" s="249"/>
      <c r="BA469" s="250"/>
      <c r="BB469" s="250"/>
      <c r="BC469" s="250"/>
      <c r="BD469" s="250"/>
      <c r="BM469" s="12">
        <f t="shared" si="66"/>
        <v>0</v>
      </c>
      <c r="BN469" s="37">
        <f t="shared" si="67"/>
        <v>6</v>
      </c>
      <c r="BO469" s="38">
        <f t="shared" si="68"/>
        <v>0.008333333333333333</v>
      </c>
      <c r="BP469" s="120">
        <f t="shared" si="69"/>
        <v>0</v>
      </c>
      <c r="BQ469" s="121">
        <f t="shared" si="70"/>
        <v>0</v>
      </c>
      <c r="BR469" s="108">
        <f t="shared" si="71"/>
        <v>0</v>
      </c>
      <c r="BS469" s="82">
        <f t="shared" si="72"/>
        <v>0</v>
      </c>
      <c r="BT469" s="136">
        <f t="shared" si="73"/>
        <v>0</v>
      </c>
      <c r="BU469" s="136">
        <f t="shared" si="74"/>
        <v>0</v>
      </c>
      <c r="BV469" s="109"/>
    </row>
    <row r="470" spans="1:74" ht="24.75">
      <c r="A470" s="23"/>
      <c r="B470" s="214" t="s">
        <v>329</v>
      </c>
      <c r="C470" s="165"/>
      <c r="D470" s="165"/>
      <c r="E470" s="166"/>
      <c r="F470" s="165"/>
      <c r="G470" s="165"/>
      <c r="H470" s="165"/>
      <c r="I470" s="165"/>
      <c r="J470" s="165"/>
      <c r="K470" s="165"/>
      <c r="L470" s="185"/>
      <c r="M470" s="165"/>
      <c r="N470" s="165"/>
      <c r="O470" s="166"/>
      <c r="P470" s="165"/>
      <c r="Q470" s="165"/>
      <c r="R470" s="166"/>
      <c r="S470" s="193"/>
      <c r="T470" s="165"/>
      <c r="U470" s="166"/>
      <c r="V470" s="185"/>
      <c r="W470" s="185"/>
      <c r="X470" s="185"/>
      <c r="Y470" s="185"/>
      <c r="Z470" s="245"/>
      <c r="AA470" s="185"/>
      <c r="AB470" s="185"/>
      <c r="AC470" s="185"/>
      <c r="AD470" s="185"/>
      <c r="AE470" s="246"/>
      <c r="AF470" s="185"/>
      <c r="AG470" s="247"/>
      <c r="AH470" s="185"/>
      <c r="AI470" s="185"/>
      <c r="AJ470" s="185"/>
      <c r="AK470" s="185"/>
      <c r="AL470" s="245"/>
      <c r="AM470" s="185">
        <v>110</v>
      </c>
      <c r="AN470" s="247"/>
      <c r="AO470" s="265"/>
      <c r="AP470" s="185"/>
      <c r="AQ470" s="185"/>
      <c r="AR470" s="185"/>
      <c r="AS470" s="295"/>
      <c r="AT470" s="295"/>
      <c r="AU470" s="295"/>
      <c r="AV470" s="249"/>
      <c r="AW470" s="249"/>
      <c r="AX470" s="249"/>
      <c r="AY470" s="249"/>
      <c r="AZ470" s="249"/>
      <c r="BA470" s="250"/>
      <c r="BB470" s="250"/>
      <c r="BC470" s="250"/>
      <c r="BD470" s="250"/>
      <c r="BM470" s="12">
        <f t="shared" si="66"/>
        <v>0</v>
      </c>
      <c r="BN470" s="37">
        <f t="shared" si="67"/>
        <v>110</v>
      </c>
      <c r="BO470" s="38">
        <f t="shared" si="68"/>
        <v>0.1527777777777778</v>
      </c>
      <c r="BP470" s="120">
        <f t="shared" si="69"/>
        <v>0</v>
      </c>
      <c r="BQ470" s="121">
        <f t="shared" si="70"/>
        <v>0</v>
      </c>
      <c r="BR470" s="108">
        <f t="shared" si="71"/>
        <v>0</v>
      </c>
      <c r="BS470" s="82">
        <f t="shared" si="72"/>
        <v>0</v>
      </c>
      <c r="BT470" s="136">
        <f t="shared" si="73"/>
        <v>0</v>
      </c>
      <c r="BU470" s="136">
        <f t="shared" si="74"/>
        <v>0</v>
      </c>
      <c r="BV470" s="109"/>
    </row>
    <row r="471" spans="1:74" ht="15.75">
      <c r="A471" s="23"/>
      <c r="B471" s="212" t="s">
        <v>1</v>
      </c>
      <c r="C471" s="165"/>
      <c r="D471" s="165"/>
      <c r="E471" s="166"/>
      <c r="F471" s="165"/>
      <c r="G471" s="165"/>
      <c r="H471" s="165"/>
      <c r="I471" s="165"/>
      <c r="J471" s="165"/>
      <c r="K471" s="165"/>
      <c r="L471" s="185"/>
      <c r="M471" s="165"/>
      <c r="N471" s="165"/>
      <c r="O471" s="166"/>
      <c r="P471" s="165"/>
      <c r="Q471" s="165"/>
      <c r="R471" s="166"/>
      <c r="S471" s="193"/>
      <c r="T471" s="165"/>
      <c r="U471" s="166"/>
      <c r="V471" s="185"/>
      <c r="W471" s="185"/>
      <c r="X471" s="185"/>
      <c r="Y471" s="185"/>
      <c r="Z471" s="245"/>
      <c r="AA471" s="185"/>
      <c r="AB471" s="185"/>
      <c r="AC471" s="185"/>
      <c r="AD471" s="185"/>
      <c r="AE471" s="246"/>
      <c r="AF471" s="185"/>
      <c r="AG471" s="247"/>
      <c r="AH471" s="185"/>
      <c r="AI471" s="185"/>
      <c r="AJ471" s="185"/>
      <c r="AK471" s="185"/>
      <c r="AL471" s="245"/>
      <c r="AM471" s="185">
        <v>2</v>
      </c>
      <c r="AN471" s="247"/>
      <c r="AO471" s="265"/>
      <c r="AP471" s="185"/>
      <c r="AQ471" s="185"/>
      <c r="AR471" s="185"/>
      <c r="AS471" s="295"/>
      <c r="AT471" s="295"/>
      <c r="AU471" s="295"/>
      <c r="AV471" s="249"/>
      <c r="AW471" s="249"/>
      <c r="AX471" s="249"/>
      <c r="AY471" s="249"/>
      <c r="AZ471" s="249"/>
      <c r="BA471" s="250"/>
      <c r="BB471" s="250"/>
      <c r="BC471" s="250"/>
      <c r="BD471" s="250"/>
      <c r="BM471" s="12">
        <f t="shared" si="66"/>
        <v>0</v>
      </c>
      <c r="BN471" s="37">
        <f t="shared" si="67"/>
        <v>2</v>
      </c>
      <c r="BO471" s="38">
        <f t="shared" si="68"/>
        <v>0.002777777777777778</v>
      </c>
      <c r="BP471" s="120">
        <f t="shared" si="69"/>
        <v>0</v>
      </c>
      <c r="BQ471" s="121">
        <f t="shared" si="70"/>
        <v>0</v>
      </c>
      <c r="BR471" s="108">
        <f t="shared" si="71"/>
        <v>0</v>
      </c>
      <c r="BS471" s="82">
        <f t="shared" si="72"/>
        <v>0</v>
      </c>
      <c r="BT471" s="136">
        <f t="shared" si="73"/>
        <v>0</v>
      </c>
      <c r="BU471" s="136">
        <f t="shared" si="74"/>
        <v>0</v>
      </c>
      <c r="BV471" s="109"/>
    </row>
    <row r="472" spans="1:74" ht="15.75">
      <c r="A472" s="23"/>
      <c r="B472" s="212" t="s">
        <v>0</v>
      </c>
      <c r="C472" s="165"/>
      <c r="D472" s="165"/>
      <c r="E472" s="166"/>
      <c r="F472" s="165"/>
      <c r="G472" s="165"/>
      <c r="H472" s="165"/>
      <c r="I472" s="165"/>
      <c r="J472" s="165"/>
      <c r="K472" s="165"/>
      <c r="L472" s="185"/>
      <c r="M472" s="165"/>
      <c r="N472" s="165"/>
      <c r="O472" s="166"/>
      <c r="P472" s="165"/>
      <c r="Q472" s="165"/>
      <c r="R472" s="166"/>
      <c r="S472" s="193"/>
      <c r="T472" s="165"/>
      <c r="U472" s="166"/>
      <c r="V472" s="185"/>
      <c r="W472" s="185"/>
      <c r="X472" s="185"/>
      <c r="Y472" s="185"/>
      <c r="Z472" s="245"/>
      <c r="AA472" s="185"/>
      <c r="AB472" s="185"/>
      <c r="AC472" s="185"/>
      <c r="AD472" s="185"/>
      <c r="AE472" s="246"/>
      <c r="AF472" s="185"/>
      <c r="AG472" s="247"/>
      <c r="AH472" s="185"/>
      <c r="AI472" s="185"/>
      <c r="AJ472" s="185"/>
      <c r="AK472" s="185"/>
      <c r="AL472" s="245"/>
      <c r="AM472" s="185">
        <v>6</v>
      </c>
      <c r="AN472" s="247"/>
      <c r="AO472" s="265"/>
      <c r="AP472" s="185"/>
      <c r="AQ472" s="185"/>
      <c r="AR472" s="185"/>
      <c r="AS472" s="295"/>
      <c r="AT472" s="295"/>
      <c r="AU472" s="295"/>
      <c r="AV472" s="249"/>
      <c r="AW472" s="249"/>
      <c r="AX472" s="249"/>
      <c r="AY472" s="249"/>
      <c r="AZ472" s="249"/>
      <c r="BA472" s="250"/>
      <c r="BB472" s="250"/>
      <c r="BC472" s="250"/>
      <c r="BD472" s="250"/>
      <c r="BM472" s="12">
        <f t="shared" si="66"/>
        <v>0</v>
      </c>
      <c r="BN472" s="37">
        <f t="shared" si="67"/>
        <v>6</v>
      </c>
      <c r="BO472" s="38">
        <f t="shared" si="68"/>
        <v>0.008333333333333333</v>
      </c>
      <c r="BP472" s="120">
        <f t="shared" si="69"/>
        <v>0</v>
      </c>
      <c r="BQ472" s="121">
        <f t="shared" si="70"/>
        <v>0</v>
      </c>
      <c r="BR472" s="108">
        <f t="shared" si="71"/>
        <v>0</v>
      </c>
      <c r="BS472" s="82">
        <f t="shared" si="72"/>
        <v>0</v>
      </c>
      <c r="BT472" s="136">
        <f t="shared" si="73"/>
        <v>0</v>
      </c>
      <c r="BU472" s="136">
        <f t="shared" si="74"/>
        <v>0</v>
      </c>
      <c r="BV472" s="109"/>
    </row>
    <row r="473" spans="1:74" ht="24.75">
      <c r="A473" s="23"/>
      <c r="B473" s="214" t="s">
        <v>330</v>
      </c>
      <c r="C473" s="165"/>
      <c r="D473" s="165"/>
      <c r="E473" s="166"/>
      <c r="F473" s="165"/>
      <c r="G473" s="165"/>
      <c r="H473" s="165"/>
      <c r="I473" s="165"/>
      <c r="J473" s="165"/>
      <c r="K473" s="165"/>
      <c r="L473" s="185"/>
      <c r="M473" s="165"/>
      <c r="N473" s="165"/>
      <c r="O473" s="166"/>
      <c r="P473" s="165"/>
      <c r="Q473" s="165"/>
      <c r="R473" s="166"/>
      <c r="S473" s="193"/>
      <c r="T473" s="165"/>
      <c r="U473" s="166"/>
      <c r="V473" s="185"/>
      <c r="W473" s="185"/>
      <c r="X473" s="185"/>
      <c r="Y473" s="185"/>
      <c r="Z473" s="245"/>
      <c r="AA473" s="185"/>
      <c r="AB473" s="185"/>
      <c r="AC473" s="185"/>
      <c r="AD473" s="185"/>
      <c r="AE473" s="246"/>
      <c r="AF473" s="185"/>
      <c r="AG473" s="247"/>
      <c r="AH473" s="185"/>
      <c r="AI473" s="185"/>
      <c r="AJ473" s="185"/>
      <c r="AK473" s="185"/>
      <c r="AL473" s="245"/>
      <c r="AM473" s="185">
        <v>100</v>
      </c>
      <c r="AN473" s="247"/>
      <c r="AO473" s="265"/>
      <c r="AP473" s="185"/>
      <c r="AQ473" s="185"/>
      <c r="AR473" s="185"/>
      <c r="AS473" s="295"/>
      <c r="AT473" s="295"/>
      <c r="AU473" s="295"/>
      <c r="AV473" s="249"/>
      <c r="AW473" s="249"/>
      <c r="AX473" s="249"/>
      <c r="AY473" s="249"/>
      <c r="AZ473" s="249"/>
      <c r="BA473" s="250"/>
      <c r="BB473" s="250"/>
      <c r="BC473" s="250"/>
      <c r="BD473" s="250"/>
      <c r="BM473" s="12">
        <f t="shared" si="66"/>
        <v>0</v>
      </c>
      <c r="BN473" s="37">
        <f t="shared" si="67"/>
        <v>100</v>
      </c>
      <c r="BO473" s="38">
        <f t="shared" si="68"/>
        <v>0.1388888888888889</v>
      </c>
      <c r="BP473" s="120">
        <f t="shared" si="69"/>
        <v>0</v>
      </c>
      <c r="BQ473" s="121">
        <f t="shared" si="70"/>
        <v>0</v>
      </c>
      <c r="BR473" s="108">
        <f t="shared" si="71"/>
        <v>0</v>
      </c>
      <c r="BS473" s="82">
        <f t="shared" si="72"/>
        <v>0</v>
      </c>
      <c r="BT473" s="136">
        <f t="shared" si="73"/>
        <v>0</v>
      </c>
      <c r="BU473" s="136">
        <f t="shared" si="74"/>
        <v>0</v>
      </c>
      <c r="BV473" s="109"/>
    </row>
    <row r="474" spans="1:74" ht="15.75">
      <c r="A474" s="23"/>
      <c r="B474" s="171" t="s">
        <v>1</v>
      </c>
      <c r="C474" s="165"/>
      <c r="D474" s="165"/>
      <c r="E474" s="166"/>
      <c r="F474" s="165"/>
      <c r="G474" s="165"/>
      <c r="H474" s="165"/>
      <c r="I474" s="165"/>
      <c r="J474" s="165"/>
      <c r="K474" s="165"/>
      <c r="L474" s="185"/>
      <c r="M474" s="165"/>
      <c r="N474" s="165"/>
      <c r="O474" s="166"/>
      <c r="P474" s="165"/>
      <c r="Q474" s="165"/>
      <c r="R474" s="166"/>
      <c r="S474" s="193"/>
      <c r="T474" s="165"/>
      <c r="U474" s="166"/>
      <c r="V474" s="185"/>
      <c r="W474" s="185"/>
      <c r="X474" s="185"/>
      <c r="Y474" s="185"/>
      <c r="Z474" s="245"/>
      <c r="AA474" s="185"/>
      <c r="AB474" s="185"/>
      <c r="AC474" s="185"/>
      <c r="AD474" s="185"/>
      <c r="AE474" s="246"/>
      <c r="AF474" s="185"/>
      <c r="AG474" s="247"/>
      <c r="AH474" s="185"/>
      <c r="AI474" s="185"/>
      <c r="AJ474" s="185"/>
      <c r="AK474" s="185"/>
      <c r="AL474" s="245"/>
      <c r="AM474" s="185">
        <v>2</v>
      </c>
      <c r="AN474" s="247"/>
      <c r="AO474" s="265"/>
      <c r="AP474" s="185"/>
      <c r="AQ474" s="185"/>
      <c r="AR474" s="185"/>
      <c r="AS474" s="295"/>
      <c r="AT474" s="295"/>
      <c r="AU474" s="295"/>
      <c r="AV474" s="249"/>
      <c r="AW474" s="249"/>
      <c r="AX474" s="249"/>
      <c r="AY474" s="249"/>
      <c r="AZ474" s="249"/>
      <c r="BA474" s="250"/>
      <c r="BB474" s="250"/>
      <c r="BC474" s="250"/>
      <c r="BD474" s="250"/>
      <c r="BM474" s="12">
        <f t="shared" si="66"/>
        <v>0</v>
      </c>
      <c r="BN474" s="37">
        <f t="shared" si="67"/>
        <v>2</v>
      </c>
      <c r="BO474" s="38">
        <f t="shared" si="68"/>
        <v>0.002777777777777778</v>
      </c>
      <c r="BP474" s="120">
        <f t="shared" si="69"/>
        <v>0</v>
      </c>
      <c r="BQ474" s="121">
        <f t="shared" si="70"/>
        <v>0</v>
      </c>
      <c r="BR474" s="108">
        <f t="shared" si="71"/>
        <v>0</v>
      </c>
      <c r="BS474" s="82">
        <f t="shared" si="72"/>
        <v>0</v>
      </c>
      <c r="BT474" s="136">
        <f t="shared" si="73"/>
        <v>0</v>
      </c>
      <c r="BU474" s="136">
        <f t="shared" si="74"/>
        <v>0</v>
      </c>
      <c r="BV474" s="109"/>
    </row>
    <row r="475" spans="1:74" ht="15.75">
      <c r="A475" s="23"/>
      <c r="B475" s="171" t="s">
        <v>0</v>
      </c>
      <c r="C475" s="165"/>
      <c r="D475" s="165"/>
      <c r="E475" s="166"/>
      <c r="F475" s="165"/>
      <c r="G475" s="165"/>
      <c r="H475" s="165"/>
      <c r="I475" s="165"/>
      <c r="J475" s="165"/>
      <c r="K475" s="165"/>
      <c r="L475" s="185"/>
      <c r="M475" s="165"/>
      <c r="N475" s="165"/>
      <c r="O475" s="166"/>
      <c r="P475" s="165"/>
      <c r="Q475" s="165"/>
      <c r="R475" s="166"/>
      <c r="S475" s="193"/>
      <c r="T475" s="165"/>
      <c r="U475" s="166"/>
      <c r="V475" s="185"/>
      <c r="W475" s="185"/>
      <c r="X475" s="185"/>
      <c r="Y475" s="185"/>
      <c r="Z475" s="245"/>
      <c r="AA475" s="185"/>
      <c r="AB475" s="185"/>
      <c r="AC475" s="185"/>
      <c r="AD475" s="185"/>
      <c r="AE475" s="246"/>
      <c r="AF475" s="185"/>
      <c r="AG475" s="247"/>
      <c r="AH475" s="185"/>
      <c r="AI475" s="185"/>
      <c r="AJ475" s="185"/>
      <c r="AK475" s="185"/>
      <c r="AL475" s="245"/>
      <c r="AM475" s="185">
        <v>6</v>
      </c>
      <c r="AN475" s="247"/>
      <c r="AO475" s="265"/>
      <c r="AP475" s="185"/>
      <c r="AQ475" s="185"/>
      <c r="AR475" s="185"/>
      <c r="AS475" s="295"/>
      <c r="AT475" s="295"/>
      <c r="AU475" s="295"/>
      <c r="AV475" s="249"/>
      <c r="AW475" s="249"/>
      <c r="AX475" s="249"/>
      <c r="AY475" s="249"/>
      <c r="AZ475" s="249"/>
      <c r="BA475" s="250"/>
      <c r="BB475" s="250"/>
      <c r="BC475" s="250"/>
      <c r="BD475" s="250"/>
      <c r="BM475" s="12">
        <f t="shared" si="66"/>
        <v>0</v>
      </c>
      <c r="BN475" s="37">
        <f t="shared" si="67"/>
        <v>6</v>
      </c>
      <c r="BO475" s="38">
        <f t="shared" si="68"/>
        <v>0.008333333333333333</v>
      </c>
      <c r="BP475" s="120">
        <f t="shared" si="69"/>
        <v>0</v>
      </c>
      <c r="BQ475" s="121">
        <f t="shared" si="70"/>
        <v>0</v>
      </c>
      <c r="BR475" s="108">
        <f t="shared" si="71"/>
        <v>0</v>
      </c>
      <c r="BS475" s="82">
        <f t="shared" si="72"/>
        <v>0</v>
      </c>
      <c r="BT475" s="136">
        <f t="shared" si="73"/>
        <v>0</v>
      </c>
      <c r="BU475" s="136">
        <f t="shared" si="74"/>
        <v>0</v>
      </c>
      <c r="BV475" s="109"/>
    </row>
    <row r="476" spans="1:74" ht="15.75">
      <c r="A476" s="23"/>
      <c r="B476" s="212" t="s">
        <v>331</v>
      </c>
      <c r="C476" s="165"/>
      <c r="D476" s="165"/>
      <c r="E476" s="166"/>
      <c r="F476" s="165"/>
      <c r="G476" s="165"/>
      <c r="H476" s="165"/>
      <c r="I476" s="165"/>
      <c r="J476" s="165"/>
      <c r="K476" s="165"/>
      <c r="L476" s="185"/>
      <c r="M476" s="165"/>
      <c r="N476" s="165"/>
      <c r="O476" s="166"/>
      <c r="P476" s="165"/>
      <c r="Q476" s="165"/>
      <c r="R476" s="166"/>
      <c r="S476" s="193"/>
      <c r="T476" s="165"/>
      <c r="U476" s="166"/>
      <c r="V476" s="185"/>
      <c r="W476" s="185"/>
      <c r="X476" s="185"/>
      <c r="Y476" s="185"/>
      <c r="Z476" s="245"/>
      <c r="AA476" s="185"/>
      <c r="AB476" s="185"/>
      <c r="AC476" s="185"/>
      <c r="AD476" s="185"/>
      <c r="AE476" s="246"/>
      <c r="AF476" s="185"/>
      <c r="AG476" s="247"/>
      <c r="AH476" s="185"/>
      <c r="AI476" s="185"/>
      <c r="AJ476" s="185"/>
      <c r="AK476" s="185"/>
      <c r="AL476" s="245"/>
      <c r="AM476" s="185">
        <v>6</v>
      </c>
      <c r="AN476" s="247"/>
      <c r="AO476" s="265"/>
      <c r="AP476" s="185"/>
      <c r="AQ476" s="185"/>
      <c r="AR476" s="185"/>
      <c r="AS476" s="295"/>
      <c r="AT476" s="295"/>
      <c r="AU476" s="295"/>
      <c r="AV476" s="249"/>
      <c r="AW476" s="249"/>
      <c r="AX476" s="249"/>
      <c r="AY476" s="249"/>
      <c r="AZ476" s="249"/>
      <c r="BA476" s="250"/>
      <c r="BB476" s="250"/>
      <c r="BC476" s="250"/>
      <c r="BD476" s="250"/>
      <c r="BM476" s="12">
        <f t="shared" si="66"/>
        <v>0</v>
      </c>
      <c r="BN476" s="37">
        <f t="shared" si="67"/>
        <v>6</v>
      </c>
      <c r="BO476" s="38">
        <f t="shared" si="68"/>
        <v>0.008333333333333333</v>
      </c>
      <c r="BP476" s="120">
        <f t="shared" si="69"/>
        <v>0</v>
      </c>
      <c r="BQ476" s="121">
        <f t="shared" si="70"/>
        <v>0</v>
      </c>
      <c r="BR476" s="108">
        <f t="shared" si="71"/>
        <v>0</v>
      </c>
      <c r="BS476" s="82">
        <f t="shared" si="72"/>
        <v>0</v>
      </c>
      <c r="BT476" s="136">
        <f t="shared" si="73"/>
        <v>0</v>
      </c>
      <c r="BU476" s="136">
        <f t="shared" si="74"/>
        <v>0</v>
      </c>
      <c r="BV476" s="109"/>
    </row>
    <row r="477" spans="1:74" ht="15.75">
      <c r="A477" s="23"/>
      <c r="B477" s="410" t="s">
        <v>280</v>
      </c>
      <c r="C477" s="165"/>
      <c r="D477" s="165"/>
      <c r="E477" s="166"/>
      <c r="F477" s="165"/>
      <c r="G477" s="165"/>
      <c r="H477" s="165"/>
      <c r="I477" s="165"/>
      <c r="J477" s="165"/>
      <c r="K477" s="165"/>
      <c r="L477" s="185"/>
      <c r="M477" s="165"/>
      <c r="N477" s="165"/>
      <c r="O477" s="166"/>
      <c r="P477" s="165"/>
      <c r="Q477" s="165"/>
      <c r="R477" s="166"/>
      <c r="S477" s="193"/>
      <c r="T477" s="165"/>
      <c r="U477" s="166"/>
      <c r="V477" s="185"/>
      <c r="W477" s="185"/>
      <c r="X477" s="185"/>
      <c r="Y477" s="185"/>
      <c r="Z477" s="245"/>
      <c r="AA477" s="185"/>
      <c r="AB477" s="185"/>
      <c r="AC477" s="185"/>
      <c r="AD477" s="185"/>
      <c r="AE477" s="246"/>
      <c r="AF477" s="185"/>
      <c r="AG477" s="247"/>
      <c r="AH477" s="185"/>
      <c r="AI477" s="185"/>
      <c r="AJ477" s="185"/>
      <c r="AK477" s="185"/>
      <c r="AL477" s="245"/>
      <c r="AM477" s="185">
        <v>144</v>
      </c>
      <c r="AN477" s="247"/>
      <c r="AO477" s="265"/>
      <c r="AP477" s="185"/>
      <c r="AQ477" s="185"/>
      <c r="AR477" s="185"/>
      <c r="AS477" s="295"/>
      <c r="AT477" s="295"/>
      <c r="AU477" s="295"/>
      <c r="AV477" s="249"/>
      <c r="AW477" s="249"/>
      <c r="AX477" s="249"/>
      <c r="AY477" s="249"/>
      <c r="AZ477" s="249"/>
      <c r="BA477" s="250"/>
      <c r="BB477" s="250"/>
      <c r="BC477" s="250"/>
      <c r="BD477" s="250"/>
      <c r="BM477" s="12">
        <f t="shared" si="66"/>
        <v>0</v>
      </c>
      <c r="BN477" s="37">
        <f t="shared" si="67"/>
        <v>144</v>
      </c>
      <c r="BO477" s="38">
        <f t="shared" si="68"/>
        <v>0.2</v>
      </c>
      <c r="BP477" s="120">
        <f t="shared" si="69"/>
        <v>0</v>
      </c>
      <c r="BQ477" s="121">
        <f t="shared" si="70"/>
        <v>0</v>
      </c>
      <c r="BR477" s="108">
        <f t="shared" si="71"/>
        <v>0</v>
      </c>
      <c r="BS477" s="82">
        <f t="shared" si="72"/>
        <v>0</v>
      </c>
      <c r="BT477" s="136">
        <f t="shared" si="73"/>
        <v>0</v>
      </c>
      <c r="BU477" s="136">
        <f t="shared" si="74"/>
        <v>0</v>
      </c>
      <c r="BV477" s="109"/>
    </row>
    <row r="478" spans="1:74" ht="15.75">
      <c r="A478" s="23" t="s">
        <v>134</v>
      </c>
      <c r="B478" s="410"/>
      <c r="C478" s="165"/>
      <c r="D478" s="165"/>
      <c r="E478" s="166"/>
      <c r="F478" s="165"/>
      <c r="G478" s="165"/>
      <c r="H478" s="165"/>
      <c r="I478" s="165"/>
      <c r="J478" s="165"/>
      <c r="K478" s="165"/>
      <c r="L478" s="185"/>
      <c r="M478" s="165"/>
      <c r="N478" s="165"/>
      <c r="O478" s="166"/>
      <c r="P478" s="165"/>
      <c r="Q478" s="165"/>
      <c r="R478" s="166"/>
      <c r="S478" s="193"/>
      <c r="T478" s="165"/>
      <c r="U478" s="166"/>
      <c r="V478" s="185"/>
      <c r="W478" s="185"/>
      <c r="X478" s="185"/>
      <c r="Y478" s="185"/>
      <c r="Z478" s="245"/>
      <c r="AA478" s="185"/>
      <c r="AB478" s="185"/>
      <c r="AC478" s="185"/>
      <c r="AD478" s="185"/>
      <c r="AE478" s="246"/>
      <c r="AF478" s="185"/>
      <c r="AG478" s="247"/>
      <c r="AH478" s="185"/>
      <c r="AI478" s="185"/>
      <c r="AJ478" s="185"/>
      <c r="AK478" s="185"/>
      <c r="AL478" s="245"/>
      <c r="AM478" s="185"/>
      <c r="AN478" s="247"/>
      <c r="AO478" s="265"/>
      <c r="AP478" s="185"/>
      <c r="AQ478" s="185"/>
      <c r="AR478" s="185"/>
      <c r="AS478" s="295"/>
      <c r="AT478" s="295"/>
      <c r="AU478" s="295"/>
      <c r="AV478" s="249"/>
      <c r="AW478" s="249"/>
      <c r="AX478" s="249"/>
      <c r="AY478" s="249"/>
      <c r="AZ478" s="249"/>
      <c r="BA478" s="250"/>
      <c r="BB478" s="250"/>
      <c r="BC478" s="250"/>
      <c r="BD478" s="250"/>
      <c r="BL478" s="20">
        <f>BR478+BT478</f>
        <v>1188</v>
      </c>
      <c r="BM478" s="12">
        <f>BL478/720</f>
        <v>1.65</v>
      </c>
      <c r="BN478" s="37"/>
      <c r="BO478" s="38"/>
      <c r="BP478" s="120"/>
      <c r="BQ478" s="121"/>
      <c r="BR478" s="108">
        <f>SUM(BR479:BR497)</f>
        <v>296</v>
      </c>
      <c r="BS478" s="82">
        <f t="shared" si="72"/>
        <v>0.4111111111111111</v>
      </c>
      <c r="BT478" s="136">
        <f>SUM(BT479:BT497)</f>
        <v>892</v>
      </c>
      <c r="BU478" s="136">
        <f t="shared" si="74"/>
        <v>1.238888888888889</v>
      </c>
      <c r="BV478" s="109"/>
    </row>
    <row r="479" spans="2:74" ht="36.75">
      <c r="B479" s="214" t="s">
        <v>238</v>
      </c>
      <c r="C479" s="165"/>
      <c r="D479" s="165"/>
      <c r="E479" s="166"/>
      <c r="F479" s="165"/>
      <c r="G479" s="165"/>
      <c r="H479" s="165"/>
      <c r="I479" s="165"/>
      <c r="J479" s="165"/>
      <c r="K479" s="165"/>
      <c r="L479" s="185"/>
      <c r="M479" s="165"/>
      <c r="N479" s="165"/>
      <c r="O479" s="166"/>
      <c r="P479" s="165"/>
      <c r="Q479" s="165"/>
      <c r="R479" s="166"/>
      <c r="S479" s="193"/>
      <c r="T479" s="165"/>
      <c r="U479" s="166"/>
      <c r="V479" s="185"/>
      <c r="W479" s="185"/>
      <c r="X479" s="185"/>
      <c r="Y479" s="185"/>
      <c r="Z479" s="245"/>
      <c r="AA479" s="185"/>
      <c r="AB479" s="185"/>
      <c r="AC479" s="185"/>
      <c r="AD479" s="185"/>
      <c r="AE479" s="246"/>
      <c r="AF479" s="185"/>
      <c r="AG479" s="247"/>
      <c r="AH479" s="185"/>
      <c r="AI479" s="185"/>
      <c r="AJ479" s="185"/>
      <c r="AK479" s="185"/>
      <c r="AL479" s="245"/>
      <c r="AM479" s="185"/>
      <c r="AN479" s="247"/>
      <c r="AO479" s="265"/>
      <c r="AP479" s="185"/>
      <c r="AQ479" s="185"/>
      <c r="AR479" s="185"/>
      <c r="AS479" s="295"/>
      <c r="AT479" s="295"/>
      <c r="AU479" s="295"/>
      <c r="AV479" s="249"/>
      <c r="AW479" s="249"/>
      <c r="AX479" s="249"/>
      <c r="AY479" s="249"/>
      <c r="AZ479" s="249"/>
      <c r="BA479" s="301">
        <v>144</v>
      </c>
      <c r="BB479" s="301">
        <v>144</v>
      </c>
      <c r="BC479" s="250"/>
      <c r="BD479" s="250"/>
      <c r="BM479" s="12">
        <f t="shared" si="66"/>
        <v>0</v>
      </c>
      <c r="BN479" s="37">
        <f t="shared" si="67"/>
        <v>0</v>
      </c>
      <c r="BO479" s="38">
        <f t="shared" si="68"/>
        <v>0</v>
      </c>
      <c r="BP479" s="120">
        <f t="shared" si="69"/>
        <v>0</v>
      </c>
      <c r="BQ479" s="121">
        <f t="shared" si="70"/>
        <v>0</v>
      </c>
      <c r="BR479" s="108">
        <f t="shared" si="71"/>
        <v>0</v>
      </c>
      <c r="BS479" s="82">
        <f t="shared" si="72"/>
        <v>0</v>
      </c>
      <c r="BT479" s="136">
        <f t="shared" si="73"/>
        <v>288</v>
      </c>
      <c r="BU479" s="136">
        <f t="shared" si="74"/>
        <v>0.4</v>
      </c>
      <c r="BV479" s="109"/>
    </row>
    <row r="480" spans="1:74" ht="15.75">
      <c r="A480" s="23"/>
      <c r="B480" s="212" t="s">
        <v>1</v>
      </c>
      <c r="C480" s="165"/>
      <c r="D480" s="165"/>
      <c r="E480" s="166"/>
      <c r="F480" s="165"/>
      <c r="G480" s="165"/>
      <c r="H480" s="165"/>
      <c r="I480" s="165"/>
      <c r="J480" s="165"/>
      <c r="K480" s="165"/>
      <c r="L480" s="185"/>
      <c r="M480" s="165"/>
      <c r="N480" s="165"/>
      <c r="O480" s="166"/>
      <c r="P480" s="165"/>
      <c r="Q480" s="165"/>
      <c r="R480" s="166"/>
      <c r="S480" s="193"/>
      <c r="T480" s="165"/>
      <c r="U480" s="166"/>
      <c r="V480" s="185"/>
      <c r="W480" s="185"/>
      <c r="X480" s="185"/>
      <c r="Y480" s="185"/>
      <c r="Z480" s="245"/>
      <c r="AA480" s="185"/>
      <c r="AB480" s="185"/>
      <c r="AC480" s="185"/>
      <c r="AD480" s="185"/>
      <c r="AE480" s="246"/>
      <c r="AF480" s="185"/>
      <c r="AG480" s="247"/>
      <c r="AH480" s="185"/>
      <c r="AI480" s="185"/>
      <c r="AJ480" s="185"/>
      <c r="AK480" s="185"/>
      <c r="AL480" s="245"/>
      <c r="AM480" s="185"/>
      <c r="AN480" s="247"/>
      <c r="AO480" s="265"/>
      <c r="AP480" s="185"/>
      <c r="AQ480" s="185"/>
      <c r="AR480" s="185"/>
      <c r="AS480" s="295"/>
      <c r="AT480" s="295"/>
      <c r="AU480" s="295"/>
      <c r="AV480" s="249"/>
      <c r="AW480" s="249"/>
      <c r="AX480" s="249"/>
      <c r="AY480" s="249"/>
      <c r="AZ480" s="249"/>
      <c r="BA480" s="301">
        <v>2</v>
      </c>
      <c r="BB480" s="301">
        <v>2</v>
      </c>
      <c r="BC480" s="250"/>
      <c r="BD480" s="250"/>
      <c r="BM480" s="12">
        <f t="shared" si="66"/>
        <v>0</v>
      </c>
      <c r="BN480" s="37">
        <f t="shared" si="67"/>
        <v>0</v>
      </c>
      <c r="BO480" s="38">
        <f t="shared" si="68"/>
        <v>0</v>
      </c>
      <c r="BP480" s="120">
        <f t="shared" si="69"/>
        <v>0</v>
      </c>
      <c r="BQ480" s="121">
        <f t="shared" si="70"/>
        <v>0</v>
      </c>
      <c r="BR480" s="108">
        <f t="shared" si="71"/>
        <v>0</v>
      </c>
      <c r="BS480" s="82">
        <f t="shared" si="72"/>
        <v>0</v>
      </c>
      <c r="BT480" s="136">
        <f t="shared" si="73"/>
        <v>4</v>
      </c>
      <c r="BU480" s="136">
        <f t="shared" si="74"/>
        <v>0.005555555555555556</v>
      </c>
      <c r="BV480" s="109"/>
    </row>
    <row r="481" spans="1:74" ht="15.75">
      <c r="A481" s="23"/>
      <c r="B481" s="212" t="s">
        <v>0</v>
      </c>
      <c r="C481" s="165"/>
      <c r="D481" s="165"/>
      <c r="E481" s="166"/>
      <c r="F481" s="165"/>
      <c r="G481" s="165"/>
      <c r="H481" s="165"/>
      <c r="I481" s="165"/>
      <c r="J481" s="165"/>
      <c r="K481" s="165"/>
      <c r="L481" s="185"/>
      <c r="M481" s="165"/>
      <c r="N481" s="165"/>
      <c r="O481" s="166"/>
      <c r="P481" s="165"/>
      <c r="Q481" s="165"/>
      <c r="R481" s="166"/>
      <c r="S481" s="193"/>
      <c r="T481" s="165"/>
      <c r="U481" s="166"/>
      <c r="V481" s="185"/>
      <c r="W481" s="185"/>
      <c r="X481" s="185"/>
      <c r="Y481" s="185"/>
      <c r="Z481" s="245"/>
      <c r="AA481" s="185"/>
      <c r="AB481" s="185"/>
      <c r="AC481" s="185"/>
      <c r="AD481" s="185"/>
      <c r="AE481" s="246"/>
      <c r="AF481" s="185"/>
      <c r="AG481" s="247"/>
      <c r="AH481" s="185"/>
      <c r="AI481" s="185"/>
      <c r="AJ481" s="185"/>
      <c r="AK481" s="185"/>
      <c r="AL481" s="245"/>
      <c r="AM481" s="185"/>
      <c r="AN481" s="247"/>
      <c r="AO481" s="265"/>
      <c r="AP481" s="185"/>
      <c r="AQ481" s="185"/>
      <c r="AR481" s="185"/>
      <c r="AS481" s="295"/>
      <c r="AT481" s="295"/>
      <c r="AU481" s="295"/>
      <c r="AV481" s="249"/>
      <c r="AW481" s="249"/>
      <c r="AX481" s="249"/>
      <c r="AY481" s="249"/>
      <c r="AZ481" s="249"/>
      <c r="BA481" s="301">
        <v>6</v>
      </c>
      <c r="BB481" s="301">
        <v>6</v>
      </c>
      <c r="BC481" s="301"/>
      <c r="BD481" s="301"/>
      <c r="BM481" s="12">
        <f t="shared" si="66"/>
        <v>0</v>
      </c>
      <c r="BN481" s="37">
        <f t="shared" si="67"/>
        <v>0</v>
      </c>
      <c r="BO481" s="38">
        <f t="shared" si="68"/>
        <v>0</v>
      </c>
      <c r="BP481" s="120">
        <f t="shared" si="69"/>
        <v>0</v>
      </c>
      <c r="BQ481" s="121">
        <f t="shared" si="70"/>
        <v>0</v>
      </c>
      <c r="BR481" s="108">
        <f t="shared" si="71"/>
        <v>0</v>
      </c>
      <c r="BS481" s="82">
        <f t="shared" si="72"/>
        <v>0</v>
      </c>
      <c r="BT481" s="136">
        <f t="shared" si="73"/>
        <v>12</v>
      </c>
      <c r="BU481" s="136">
        <f t="shared" si="74"/>
        <v>0.016666666666666666</v>
      </c>
      <c r="BV481" s="109"/>
    </row>
    <row r="482" spans="1:74" ht="24.75">
      <c r="A482" s="23"/>
      <c r="B482" s="214" t="s">
        <v>245</v>
      </c>
      <c r="C482" s="165"/>
      <c r="D482" s="165"/>
      <c r="E482" s="166"/>
      <c r="F482" s="165"/>
      <c r="G482" s="165"/>
      <c r="H482" s="165"/>
      <c r="I482" s="165"/>
      <c r="J482" s="165"/>
      <c r="K482" s="165"/>
      <c r="L482" s="185"/>
      <c r="M482" s="165"/>
      <c r="N482" s="165"/>
      <c r="O482" s="166"/>
      <c r="P482" s="165"/>
      <c r="Q482" s="165"/>
      <c r="R482" s="166"/>
      <c r="S482" s="193"/>
      <c r="T482" s="165"/>
      <c r="U482" s="166"/>
      <c r="V482" s="185"/>
      <c r="W482" s="185"/>
      <c r="X482" s="185"/>
      <c r="Y482" s="185"/>
      <c r="Z482" s="245"/>
      <c r="AA482" s="185"/>
      <c r="AB482" s="185"/>
      <c r="AC482" s="185"/>
      <c r="AD482" s="185"/>
      <c r="AE482" s="246"/>
      <c r="AF482" s="185"/>
      <c r="AG482" s="247"/>
      <c r="AH482" s="185"/>
      <c r="AI482" s="185"/>
      <c r="AJ482" s="185"/>
      <c r="AK482" s="185"/>
      <c r="AL482" s="245"/>
      <c r="AM482" s="185"/>
      <c r="AN482" s="247"/>
      <c r="AO482" s="265"/>
      <c r="AP482" s="185"/>
      <c r="AQ482" s="185"/>
      <c r="AR482" s="185"/>
      <c r="AS482" s="295">
        <v>288</v>
      </c>
      <c r="AT482" s="295"/>
      <c r="AU482" s="295"/>
      <c r="AV482" s="249"/>
      <c r="AW482" s="249"/>
      <c r="AX482" s="249"/>
      <c r="AY482" s="249"/>
      <c r="AZ482" s="249"/>
      <c r="BA482" s="301"/>
      <c r="BB482" s="301"/>
      <c r="BC482" s="301"/>
      <c r="BD482" s="301"/>
      <c r="BM482" s="12">
        <f aca="true" t="shared" si="75" ref="BM482:BM549">BL482/720</f>
        <v>0</v>
      </c>
      <c r="BN482" s="37">
        <f t="shared" si="67"/>
        <v>0</v>
      </c>
      <c r="BO482" s="38">
        <f t="shared" si="68"/>
        <v>0</v>
      </c>
      <c r="BP482" s="120">
        <f t="shared" si="69"/>
        <v>0</v>
      </c>
      <c r="BQ482" s="121">
        <f t="shared" si="70"/>
        <v>0</v>
      </c>
      <c r="BR482" s="108">
        <f t="shared" si="71"/>
        <v>288</v>
      </c>
      <c r="BS482" s="82">
        <f t="shared" si="72"/>
        <v>0.4</v>
      </c>
      <c r="BT482" s="136">
        <f t="shared" si="73"/>
        <v>0</v>
      </c>
      <c r="BU482" s="136">
        <f t="shared" si="74"/>
        <v>0</v>
      </c>
      <c r="BV482" s="109"/>
    </row>
    <row r="483" spans="1:74" ht="15.75">
      <c r="A483" s="23"/>
      <c r="B483" s="212" t="s">
        <v>1</v>
      </c>
      <c r="C483" s="165"/>
      <c r="D483" s="165"/>
      <c r="E483" s="166"/>
      <c r="F483" s="165"/>
      <c r="G483" s="165"/>
      <c r="H483" s="165"/>
      <c r="I483" s="165"/>
      <c r="J483" s="165"/>
      <c r="K483" s="165"/>
      <c r="L483" s="185"/>
      <c r="M483" s="165"/>
      <c r="N483" s="165"/>
      <c r="O483" s="166"/>
      <c r="P483" s="165"/>
      <c r="Q483" s="165"/>
      <c r="R483" s="166"/>
      <c r="S483" s="193"/>
      <c r="T483" s="165"/>
      <c r="U483" s="166"/>
      <c r="V483" s="185"/>
      <c r="W483" s="185"/>
      <c r="X483" s="185"/>
      <c r="Y483" s="185"/>
      <c r="Z483" s="245"/>
      <c r="AA483" s="185"/>
      <c r="AB483" s="185"/>
      <c r="AC483" s="185"/>
      <c r="AD483" s="185"/>
      <c r="AE483" s="246"/>
      <c r="AF483" s="185"/>
      <c r="AG483" s="247"/>
      <c r="AH483" s="185"/>
      <c r="AI483" s="185"/>
      <c r="AJ483" s="185"/>
      <c r="AK483" s="185"/>
      <c r="AL483" s="245"/>
      <c r="AM483" s="185"/>
      <c r="AN483" s="247"/>
      <c r="AO483" s="265"/>
      <c r="AP483" s="185"/>
      <c r="AQ483" s="185"/>
      <c r="AR483" s="185"/>
      <c r="AS483" s="295">
        <v>2</v>
      </c>
      <c r="AT483" s="295"/>
      <c r="AU483" s="295"/>
      <c r="AV483" s="249"/>
      <c r="AW483" s="249"/>
      <c r="AX483" s="249"/>
      <c r="AY483" s="249"/>
      <c r="AZ483" s="249"/>
      <c r="BA483" s="301"/>
      <c r="BB483" s="301"/>
      <c r="BC483" s="301"/>
      <c r="BD483" s="301"/>
      <c r="BM483" s="12">
        <f t="shared" si="75"/>
        <v>0</v>
      </c>
      <c r="BN483" s="37">
        <f t="shared" si="67"/>
        <v>0</v>
      </c>
      <c r="BO483" s="38">
        <f t="shared" si="68"/>
        <v>0</v>
      </c>
      <c r="BP483" s="120">
        <f t="shared" si="69"/>
        <v>0</v>
      </c>
      <c r="BQ483" s="121">
        <f t="shared" si="70"/>
        <v>0</v>
      </c>
      <c r="BR483" s="108">
        <f t="shared" si="71"/>
        <v>2</v>
      </c>
      <c r="BS483" s="82">
        <f t="shared" si="72"/>
        <v>0.002777777777777778</v>
      </c>
      <c r="BT483" s="136">
        <f t="shared" si="73"/>
        <v>0</v>
      </c>
      <c r="BU483" s="136">
        <f t="shared" si="74"/>
        <v>0</v>
      </c>
      <c r="BV483" s="109"/>
    </row>
    <row r="484" spans="1:74" ht="15.75">
      <c r="A484" s="23"/>
      <c r="B484" s="212" t="s">
        <v>0</v>
      </c>
      <c r="C484" s="165"/>
      <c r="D484" s="165"/>
      <c r="E484" s="166"/>
      <c r="F484" s="165"/>
      <c r="G484" s="165"/>
      <c r="H484" s="165"/>
      <c r="I484" s="165"/>
      <c r="J484" s="165"/>
      <c r="K484" s="165"/>
      <c r="L484" s="185"/>
      <c r="M484" s="165"/>
      <c r="N484" s="165"/>
      <c r="O484" s="166"/>
      <c r="P484" s="165"/>
      <c r="Q484" s="165"/>
      <c r="R484" s="166"/>
      <c r="S484" s="193"/>
      <c r="T484" s="165"/>
      <c r="U484" s="166"/>
      <c r="V484" s="185"/>
      <c r="W484" s="185"/>
      <c r="X484" s="185"/>
      <c r="Y484" s="185"/>
      <c r="Z484" s="245"/>
      <c r="AA484" s="185"/>
      <c r="AB484" s="185"/>
      <c r="AC484" s="185"/>
      <c r="AD484" s="185"/>
      <c r="AE484" s="246"/>
      <c r="AF484" s="185"/>
      <c r="AG484" s="247"/>
      <c r="AH484" s="185"/>
      <c r="AI484" s="185"/>
      <c r="AJ484" s="185"/>
      <c r="AK484" s="185"/>
      <c r="AL484" s="245"/>
      <c r="AM484" s="185"/>
      <c r="AN484" s="247"/>
      <c r="AO484" s="265"/>
      <c r="AP484" s="185"/>
      <c r="AQ484" s="185"/>
      <c r="AR484" s="185"/>
      <c r="AS484" s="295">
        <v>6</v>
      </c>
      <c r="AT484" s="295"/>
      <c r="AU484" s="295"/>
      <c r="AV484" s="249"/>
      <c r="AW484" s="249"/>
      <c r="AX484" s="249"/>
      <c r="AY484" s="249"/>
      <c r="AZ484" s="249"/>
      <c r="BA484" s="301"/>
      <c r="BB484" s="301"/>
      <c r="BC484" s="301"/>
      <c r="BD484" s="301"/>
      <c r="BM484" s="12">
        <f t="shared" si="75"/>
        <v>0</v>
      </c>
      <c r="BN484" s="37">
        <f t="shared" si="67"/>
        <v>0</v>
      </c>
      <c r="BO484" s="38">
        <f t="shared" si="68"/>
        <v>0</v>
      </c>
      <c r="BP484" s="120">
        <f t="shared" si="69"/>
        <v>0</v>
      </c>
      <c r="BQ484" s="121">
        <f t="shared" si="70"/>
        <v>0</v>
      </c>
      <c r="BR484" s="108">
        <f t="shared" si="71"/>
        <v>6</v>
      </c>
      <c r="BS484" s="82">
        <f t="shared" si="72"/>
        <v>0.008333333333333333</v>
      </c>
      <c r="BT484" s="136">
        <f t="shared" si="73"/>
        <v>0</v>
      </c>
      <c r="BU484" s="136">
        <f t="shared" si="74"/>
        <v>0</v>
      </c>
      <c r="BV484" s="109"/>
    </row>
    <row r="485" spans="1:74" ht="15.75">
      <c r="A485" s="23"/>
      <c r="B485" s="212"/>
      <c r="C485" s="165"/>
      <c r="D485" s="165"/>
      <c r="E485" s="166"/>
      <c r="F485" s="165"/>
      <c r="G485" s="165"/>
      <c r="H485" s="165"/>
      <c r="I485" s="165"/>
      <c r="J485" s="165"/>
      <c r="K485" s="165"/>
      <c r="L485" s="185"/>
      <c r="M485" s="165"/>
      <c r="N485" s="165"/>
      <c r="O485" s="166"/>
      <c r="P485" s="165"/>
      <c r="Q485" s="165"/>
      <c r="R485" s="166"/>
      <c r="S485" s="193"/>
      <c r="T485" s="165"/>
      <c r="U485" s="166"/>
      <c r="V485" s="185"/>
      <c r="W485" s="185"/>
      <c r="X485" s="185"/>
      <c r="Y485" s="185"/>
      <c r="Z485" s="245"/>
      <c r="AA485" s="185"/>
      <c r="AB485" s="185"/>
      <c r="AC485" s="185"/>
      <c r="AD485" s="185"/>
      <c r="AE485" s="246"/>
      <c r="AF485" s="185"/>
      <c r="AG485" s="247"/>
      <c r="AH485" s="185"/>
      <c r="AI485" s="185"/>
      <c r="AJ485" s="185"/>
      <c r="AK485" s="185"/>
      <c r="AL485" s="245"/>
      <c r="AM485" s="185"/>
      <c r="AN485" s="247"/>
      <c r="AO485" s="265"/>
      <c r="AP485" s="185"/>
      <c r="AQ485" s="185"/>
      <c r="AR485" s="185"/>
      <c r="AS485" s="295"/>
      <c r="AT485" s="295"/>
      <c r="AU485" s="295"/>
      <c r="AV485" s="249"/>
      <c r="AW485" s="249"/>
      <c r="AX485" s="249"/>
      <c r="AY485" s="249"/>
      <c r="AZ485" s="249"/>
      <c r="BA485" s="301"/>
      <c r="BB485" s="301"/>
      <c r="BC485" s="301"/>
      <c r="BD485" s="301"/>
      <c r="BM485" s="12">
        <f t="shared" si="75"/>
        <v>0</v>
      </c>
      <c r="BN485" s="37">
        <f t="shared" si="67"/>
        <v>0</v>
      </c>
      <c r="BO485" s="38">
        <f t="shared" si="68"/>
        <v>0</v>
      </c>
      <c r="BP485" s="120">
        <f t="shared" si="69"/>
        <v>0</v>
      </c>
      <c r="BQ485" s="121">
        <f t="shared" si="70"/>
        <v>0</v>
      </c>
      <c r="BR485" s="108">
        <f t="shared" si="71"/>
        <v>0</v>
      </c>
      <c r="BS485" s="82">
        <f t="shared" si="72"/>
        <v>0</v>
      </c>
      <c r="BT485" s="136">
        <f t="shared" si="73"/>
        <v>0</v>
      </c>
      <c r="BU485" s="136">
        <f t="shared" si="74"/>
        <v>0</v>
      </c>
      <c r="BV485" s="109"/>
    </row>
    <row r="486" spans="1:74" ht="24.75">
      <c r="A486" s="32"/>
      <c r="B486" s="214" t="s">
        <v>223</v>
      </c>
      <c r="C486" s="165"/>
      <c r="D486" s="165"/>
      <c r="E486" s="166"/>
      <c r="F486" s="165"/>
      <c r="G486" s="165"/>
      <c r="H486" s="165"/>
      <c r="I486" s="165"/>
      <c r="J486" s="165"/>
      <c r="K486" s="165"/>
      <c r="L486" s="185"/>
      <c r="M486" s="165"/>
      <c r="N486" s="165"/>
      <c r="O486" s="166"/>
      <c r="P486" s="165"/>
      <c r="Q486" s="165"/>
      <c r="R486" s="166"/>
      <c r="S486" s="193"/>
      <c r="T486" s="165"/>
      <c r="U486" s="166"/>
      <c r="V486" s="185"/>
      <c r="W486" s="185"/>
      <c r="X486" s="185"/>
      <c r="Y486" s="185"/>
      <c r="Z486" s="245"/>
      <c r="AA486" s="185"/>
      <c r="AB486" s="185"/>
      <c r="AC486" s="185"/>
      <c r="AD486" s="185"/>
      <c r="AE486" s="246"/>
      <c r="AF486" s="185"/>
      <c r="AG486" s="247"/>
      <c r="AH486" s="183"/>
      <c r="AI486" s="183"/>
      <c r="AJ486" s="183"/>
      <c r="AK486" s="183"/>
      <c r="AL486" s="245"/>
      <c r="AM486" s="185"/>
      <c r="AN486" s="247"/>
      <c r="AO486" s="265"/>
      <c r="AP486" s="183"/>
      <c r="AQ486" s="183"/>
      <c r="AR486" s="183"/>
      <c r="AS486" s="295"/>
      <c r="AT486" s="295"/>
      <c r="AU486" s="295"/>
      <c r="AV486" s="249"/>
      <c r="AW486" s="249"/>
      <c r="AX486" s="249"/>
      <c r="AY486" s="249"/>
      <c r="AZ486" s="249"/>
      <c r="BA486" s="250"/>
      <c r="BB486" s="250"/>
      <c r="BC486" s="301">
        <v>112</v>
      </c>
      <c r="BD486" s="301">
        <v>112</v>
      </c>
      <c r="BM486" s="12">
        <f t="shared" si="75"/>
        <v>0</v>
      </c>
      <c r="BN486" s="37">
        <f t="shared" si="67"/>
        <v>0</v>
      </c>
      <c r="BO486" s="38">
        <f t="shared" si="68"/>
        <v>0</v>
      </c>
      <c r="BP486" s="120">
        <f t="shared" si="69"/>
        <v>0</v>
      </c>
      <c r="BQ486" s="121">
        <f t="shared" si="70"/>
        <v>0</v>
      </c>
      <c r="BR486" s="108">
        <f t="shared" si="71"/>
        <v>0</v>
      </c>
      <c r="BS486" s="82">
        <f t="shared" si="72"/>
        <v>0</v>
      </c>
      <c r="BT486" s="136">
        <f t="shared" si="73"/>
        <v>224</v>
      </c>
      <c r="BU486" s="136">
        <f t="shared" si="74"/>
        <v>0.3111111111111111</v>
      </c>
      <c r="BV486" s="109"/>
    </row>
    <row r="487" spans="1:74" ht="15.75">
      <c r="A487" s="23"/>
      <c r="B487" s="212" t="s">
        <v>1</v>
      </c>
      <c r="C487" s="165"/>
      <c r="D487" s="165"/>
      <c r="E487" s="166"/>
      <c r="F487" s="165"/>
      <c r="G487" s="165"/>
      <c r="H487" s="165"/>
      <c r="I487" s="165"/>
      <c r="J487" s="165"/>
      <c r="K487" s="165"/>
      <c r="L487" s="185"/>
      <c r="M487" s="165"/>
      <c r="N487" s="165"/>
      <c r="O487" s="166"/>
      <c r="P487" s="165"/>
      <c r="Q487" s="165"/>
      <c r="R487" s="166"/>
      <c r="S487" s="193"/>
      <c r="T487" s="165"/>
      <c r="U487" s="166"/>
      <c r="V487" s="185"/>
      <c r="W487" s="185"/>
      <c r="X487" s="185"/>
      <c r="Y487" s="185"/>
      <c r="Z487" s="245"/>
      <c r="AA487" s="185"/>
      <c r="AB487" s="185"/>
      <c r="AC487" s="185"/>
      <c r="AD487" s="185"/>
      <c r="AE487" s="246"/>
      <c r="AF487" s="185"/>
      <c r="AG487" s="247"/>
      <c r="AH487" s="183"/>
      <c r="AI487" s="183"/>
      <c r="AJ487" s="183"/>
      <c r="AK487" s="183"/>
      <c r="AL487" s="245"/>
      <c r="AM487" s="185"/>
      <c r="AN487" s="247"/>
      <c r="AO487" s="265"/>
      <c r="AP487" s="183"/>
      <c r="AQ487" s="183"/>
      <c r="AR487" s="183"/>
      <c r="AS487" s="295"/>
      <c r="AT487" s="295"/>
      <c r="AU487" s="295"/>
      <c r="AV487" s="249"/>
      <c r="AW487" s="249"/>
      <c r="AX487" s="249"/>
      <c r="AY487" s="249"/>
      <c r="AZ487" s="249"/>
      <c r="BA487" s="250"/>
      <c r="BB487" s="250"/>
      <c r="BC487" s="301">
        <v>2</v>
      </c>
      <c r="BD487" s="301">
        <v>2</v>
      </c>
      <c r="BM487" s="12">
        <f t="shared" si="75"/>
        <v>0</v>
      </c>
      <c r="BN487" s="37">
        <f t="shared" si="67"/>
        <v>0</v>
      </c>
      <c r="BO487" s="38">
        <f t="shared" si="68"/>
        <v>0</v>
      </c>
      <c r="BP487" s="120">
        <f t="shared" si="69"/>
        <v>0</v>
      </c>
      <c r="BQ487" s="121">
        <f t="shared" si="70"/>
        <v>0</v>
      </c>
      <c r="BR487" s="108">
        <f t="shared" si="71"/>
        <v>0</v>
      </c>
      <c r="BS487" s="82">
        <f t="shared" si="72"/>
        <v>0</v>
      </c>
      <c r="BT487" s="136">
        <f t="shared" si="73"/>
        <v>4</v>
      </c>
      <c r="BU487" s="136">
        <f t="shared" si="74"/>
        <v>0.005555555555555556</v>
      </c>
      <c r="BV487" s="109"/>
    </row>
    <row r="488" spans="1:74" ht="15.75">
      <c r="A488" s="23"/>
      <c r="B488" s="212" t="s">
        <v>0</v>
      </c>
      <c r="C488" s="165"/>
      <c r="D488" s="165"/>
      <c r="E488" s="166"/>
      <c r="F488" s="165"/>
      <c r="G488" s="165"/>
      <c r="H488" s="165"/>
      <c r="I488" s="165"/>
      <c r="J488" s="165"/>
      <c r="K488" s="165"/>
      <c r="L488" s="185"/>
      <c r="M488" s="165"/>
      <c r="N488" s="165"/>
      <c r="O488" s="166"/>
      <c r="P488" s="165"/>
      <c r="Q488" s="165"/>
      <c r="R488" s="166"/>
      <c r="S488" s="193"/>
      <c r="T488" s="165"/>
      <c r="U488" s="166"/>
      <c r="V488" s="185"/>
      <c r="W488" s="185"/>
      <c r="X488" s="185"/>
      <c r="Y488" s="185"/>
      <c r="Z488" s="245"/>
      <c r="AA488" s="185"/>
      <c r="AB488" s="185"/>
      <c r="AC488" s="185"/>
      <c r="AD488" s="185"/>
      <c r="AE488" s="246"/>
      <c r="AF488" s="185"/>
      <c r="AG488" s="247"/>
      <c r="AH488" s="183"/>
      <c r="AI488" s="183"/>
      <c r="AJ488" s="183"/>
      <c r="AK488" s="183"/>
      <c r="AL488" s="245"/>
      <c r="AM488" s="185"/>
      <c r="AN488" s="247"/>
      <c r="AO488" s="265"/>
      <c r="AP488" s="183"/>
      <c r="AQ488" s="183"/>
      <c r="AR488" s="183"/>
      <c r="AS488" s="295"/>
      <c r="AT488" s="295"/>
      <c r="AU488" s="295"/>
      <c r="AV488" s="249"/>
      <c r="AW488" s="249"/>
      <c r="AX488" s="249"/>
      <c r="AY488" s="249"/>
      <c r="AZ488" s="249"/>
      <c r="BA488" s="250"/>
      <c r="BB488" s="250"/>
      <c r="BC488" s="301">
        <v>6</v>
      </c>
      <c r="BD488" s="301">
        <v>6</v>
      </c>
      <c r="BM488" s="12">
        <f t="shared" si="75"/>
        <v>0</v>
      </c>
      <c r="BN488" s="37">
        <f t="shared" si="67"/>
        <v>0</v>
      </c>
      <c r="BO488" s="38">
        <f t="shared" si="68"/>
        <v>0</v>
      </c>
      <c r="BP488" s="120">
        <f t="shared" si="69"/>
        <v>0</v>
      </c>
      <c r="BQ488" s="121">
        <f t="shared" si="70"/>
        <v>0</v>
      </c>
      <c r="BR488" s="108">
        <f t="shared" si="71"/>
        <v>0</v>
      </c>
      <c r="BS488" s="82">
        <f t="shared" si="72"/>
        <v>0</v>
      </c>
      <c r="BT488" s="136">
        <f t="shared" si="73"/>
        <v>12</v>
      </c>
      <c r="BU488" s="136">
        <f t="shared" si="74"/>
        <v>0.016666666666666666</v>
      </c>
      <c r="BV488" s="109"/>
    </row>
    <row r="489" spans="1:74" ht="15.75">
      <c r="A489" s="23"/>
      <c r="B489" s="212" t="s">
        <v>155</v>
      </c>
      <c r="C489" s="165"/>
      <c r="D489" s="165"/>
      <c r="E489" s="166"/>
      <c r="F489" s="165"/>
      <c r="G489" s="165"/>
      <c r="H489" s="165"/>
      <c r="I489" s="165"/>
      <c r="J489" s="165"/>
      <c r="K489" s="165"/>
      <c r="L489" s="185"/>
      <c r="M489" s="165"/>
      <c r="N489" s="165"/>
      <c r="O489" s="166"/>
      <c r="P489" s="165"/>
      <c r="Q489" s="165"/>
      <c r="R489" s="166"/>
      <c r="S489" s="193"/>
      <c r="T489" s="165"/>
      <c r="U489" s="166"/>
      <c r="V489" s="185"/>
      <c r="W489" s="185"/>
      <c r="X489" s="185"/>
      <c r="Y489" s="185"/>
      <c r="Z489" s="245"/>
      <c r="AA489" s="185"/>
      <c r="AB489" s="185"/>
      <c r="AC489" s="185"/>
      <c r="AD489" s="185"/>
      <c r="AE489" s="246"/>
      <c r="AF489" s="185"/>
      <c r="AG489" s="247"/>
      <c r="AH489" s="185"/>
      <c r="AI489" s="185"/>
      <c r="AJ489" s="185"/>
      <c r="AK489" s="185"/>
      <c r="AL489" s="245"/>
      <c r="AM489" s="185"/>
      <c r="AN489" s="247"/>
      <c r="AO489" s="265"/>
      <c r="AP489" s="185"/>
      <c r="AQ489" s="185"/>
      <c r="AR489" s="185"/>
      <c r="AS489" s="295"/>
      <c r="AT489" s="295"/>
      <c r="AU489" s="295"/>
      <c r="AV489" s="249"/>
      <c r="AW489" s="249"/>
      <c r="AX489" s="249"/>
      <c r="AY489" s="249"/>
      <c r="AZ489" s="249"/>
      <c r="BA489" s="301"/>
      <c r="BB489" s="301"/>
      <c r="BC489" s="301">
        <v>6</v>
      </c>
      <c r="BD489" s="301">
        <v>6</v>
      </c>
      <c r="BM489" s="12">
        <f t="shared" si="75"/>
        <v>0</v>
      </c>
      <c r="BN489" s="37">
        <f t="shared" si="67"/>
        <v>0</v>
      </c>
      <c r="BO489" s="38">
        <f t="shared" si="68"/>
        <v>0</v>
      </c>
      <c r="BP489" s="120">
        <f t="shared" si="69"/>
        <v>0</v>
      </c>
      <c r="BQ489" s="121">
        <f t="shared" si="70"/>
        <v>0</v>
      </c>
      <c r="BR489" s="108">
        <f t="shared" si="71"/>
        <v>0</v>
      </c>
      <c r="BS489" s="82">
        <f t="shared" si="72"/>
        <v>0</v>
      </c>
      <c r="BT489" s="136">
        <f t="shared" si="73"/>
        <v>12</v>
      </c>
      <c r="BU489" s="136">
        <f t="shared" si="74"/>
        <v>0.016666666666666666</v>
      </c>
      <c r="BV489" s="109"/>
    </row>
    <row r="490" spans="1:74" ht="36.75" customHeight="1">
      <c r="A490" s="23"/>
      <c r="B490" s="214" t="s">
        <v>224</v>
      </c>
      <c r="C490" s="165"/>
      <c r="D490" s="165"/>
      <c r="E490" s="166"/>
      <c r="F490" s="165"/>
      <c r="G490" s="165"/>
      <c r="H490" s="165"/>
      <c r="I490" s="165"/>
      <c r="J490" s="165"/>
      <c r="K490" s="165"/>
      <c r="L490" s="185"/>
      <c r="M490" s="165"/>
      <c r="N490" s="165"/>
      <c r="O490" s="166"/>
      <c r="P490" s="165"/>
      <c r="Q490" s="165"/>
      <c r="R490" s="166"/>
      <c r="S490" s="193"/>
      <c r="T490" s="165"/>
      <c r="U490" s="166"/>
      <c r="V490" s="185"/>
      <c r="W490" s="185"/>
      <c r="X490" s="185"/>
      <c r="Y490" s="185"/>
      <c r="Z490" s="245"/>
      <c r="AA490" s="185"/>
      <c r="AB490" s="185"/>
      <c r="AC490" s="185"/>
      <c r="AD490" s="185"/>
      <c r="AE490" s="246"/>
      <c r="AF490" s="185"/>
      <c r="AG490" s="247"/>
      <c r="AH490" s="183"/>
      <c r="AI490" s="183"/>
      <c r="AJ490" s="183"/>
      <c r="AK490" s="183"/>
      <c r="AL490" s="245"/>
      <c r="AM490" s="185"/>
      <c r="AN490" s="247"/>
      <c r="AO490" s="265"/>
      <c r="AP490" s="183"/>
      <c r="AQ490" s="183"/>
      <c r="AR490" s="183"/>
      <c r="AS490" s="295"/>
      <c r="AT490" s="295"/>
      <c r="AU490" s="295"/>
      <c r="AV490" s="249"/>
      <c r="AW490" s="249"/>
      <c r="AX490" s="249"/>
      <c r="AY490" s="249"/>
      <c r="AZ490" s="249"/>
      <c r="BA490" s="250"/>
      <c r="BB490" s="250"/>
      <c r="BC490" s="301">
        <v>50</v>
      </c>
      <c r="BD490" s="301">
        <v>50</v>
      </c>
      <c r="BM490" s="12">
        <f t="shared" si="75"/>
        <v>0</v>
      </c>
      <c r="BN490" s="37">
        <f t="shared" si="67"/>
        <v>0</v>
      </c>
      <c r="BO490" s="38">
        <f t="shared" si="68"/>
        <v>0</v>
      </c>
      <c r="BP490" s="120">
        <f t="shared" si="69"/>
        <v>0</v>
      </c>
      <c r="BQ490" s="121">
        <f t="shared" si="70"/>
        <v>0</v>
      </c>
      <c r="BR490" s="108">
        <f t="shared" si="71"/>
        <v>0</v>
      </c>
      <c r="BS490" s="82">
        <f t="shared" si="72"/>
        <v>0</v>
      </c>
      <c r="BT490" s="136">
        <f t="shared" si="73"/>
        <v>100</v>
      </c>
      <c r="BU490" s="136">
        <f t="shared" si="74"/>
        <v>0.1388888888888889</v>
      </c>
      <c r="BV490" s="109"/>
    </row>
    <row r="491" spans="1:74" ht="15.75">
      <c r="A491" s="23"/>
      <c r="B491" s="212" t="s">
        <v>1</v>
      </c>
      <c r="C491" s="165"/>
      <c r="D491" s="165"/>
      <c r="E491" s="166"/>
      <c r="F491" s="165"/>
      <c r="G491" s="165"/>
      <c r="H491" s="165"/>
      <c r="I491" s="165"/>
      <c r="J491" s="165"/>
      <c r="K491" s="165"/>
      <c r="L491" s="185"/>
      <c r="M491" s="165"/>
      <c r="N491" s="165"/>
      <c r="O491" s="166"/>
      <c r="P491" s="165"/>
      <c r="Q491" s="165"/>
      <c r="R491" s="166"/>
      <c r="S491" s="193"/>
      <c r="T491" s="165"/>
      <c r="U491" s="166"/>
      <c r="V491" s="185"/>
      <c r="W491" s="185"/>
      <c r="X491" s="185"/>
      <c r="Y491" s="185"/>
      <c r="Z491" s="245"/>
      <c r="AA491" s="185"/>
      <c r="AB491" s="185"/>
      <c r="AC491" s="185"/>
      <c r="AD491" s="185"/>
      <c r="AE491" s="246"/>
      <c r="AF491" s="185"/>
      <c r="AG491" s="247"/>
      <c r="AH491" s="183"/>
      <c r="AI491" s="183"/>
      <c r="AJ491" s="183"/>
      <c r="AK491" s="183"/>
      <c r="AL491" s="245"/>
      <c r="AM491" s="185"/>
      <c r="AN491" s="247"/>
      <c r="AO491" s="265"/>
      <c r="AP491" s="183"/>
      <c r="AQ491" s="183"/>
      <c r="AR491" s="183"/>
      <c r="AS491" s="295"/>
      <c r="AT491" s="295"/>
      <c r="AU491" s="302"/>
      <c r="AV491" s="249"/>
      <c r="AW491" s="249"/>
      <c r="AX491" s="249"/>
      <c r="AY491" s="249"/>
      <c r="AZ491" s="249"/>
      <c r="BA491" s="250"/>
      <c r="BB491" s="250"/>
      <c r="BC491" s="301">
        <v>2</v>
      </c>
      <c r="BD491" s="301">
        <v>2</v>
      </c>
      <c r="BM491" s="12">
        <f t="shared" si="75"/>
        <v>0</v>
      </c>
      <c r="BN491" s="37">
        <f t="shared" si="67"/>
        <v>0</v>
      </c>
      <c r="BO491" s="38">
        <f t="shared" si="68"/>
        <v>0</v>
      </c>
      <c r="BP491" s="120">
        <f t="shared" si="69"/>
        <v>0</v>
      </c>
      <c r="BQ491" s="121">
        <f t="shared" si="70"/>
        <v>0</v>
      </c>
      <c r="BR491" s="108">
        <f t="shared" si="71"/>
        <v>0</v>
      </c>
      <c r="BS491" s="82">
        <f t="shared" si="72"/>
        <v>0</v>
      </c>
      <c r="BT491" s="136">
        <f t="shared" si="73"/>
        <v>4</v>
      </c>
      <c r="BU491" s="136">
        <f t="shared" si="74"/>
        <v>0.005555555555555556</v>
      </c>
      <c r="BV491" s="109"/>
    </row>
    <row r="492" spans="1:74" ht="15.75">
      <c r="A492" s="23"/>
      <c r="B492" s="171" t="s">
        <v>0</v>
      </c>
      <c r="C492" s="165"/>
      <c r="D492" s="165"/>
      <c r="E492" s="166"/>
      <c r="F492" s="165"/>
      <c r="G492" s="165"/>
      <c r="H492" s="165"/>
      <c r="I492" s="165"/>
      <c r="J492" s="165"/>
      <c r="K492" s="165"/>
      <c r="L492" s="185"/>
      <c r="M492" s="165"/>
      <c r="N492" s="165"/>
      <c r="O492" s="166"/>
      <c r="P492" s="165"/>
      <c r="Q492" s="165"/>
      <c r="R492" s="166"/>
      <c r="S492" s="193"/>
      <c r="T492" s="165"/>
      <c r="U492" s="166"/>
      <c r="V492" s="185"/>
      <c r="W492" s="185"/>
      <c r="X492" s="185"/>
      <c r="Y492" s="185"/>
      <c r="Z492" s="245"/>
      <c r="AA492" s="185"/>
      <c r="AB492" s="185"/>
      <c r="AC492" s="185"/>
      <c r="AD492" s="185"/>
      <c r="AE492" s="246"/>
      <c r="AF492" s="185"/>
      <c r="AG492" s="247"/>
      <c r="AH492" s="183"/>
      <c r="AI492" s="183"/>
      <c r="AJ492" s="183"/>
      <c r="AK492" s="183"/>
      <c r="AL492" s="245"/>
      <c r="AM492" s="185"/>
      <c r="AN492" s="247"/>
      <c r="AO492" s="265"/>
      <c r="AP492" s="183"/>
      <c r="AQ492" s="183"/>
      <c r="AR492" s="183"/>
      <c r="AS492" s="295"/>
      <c r="AT492" s="295"/>
      <c r="AU492" s="302"/>
      <c r="AV492" s="249"/>
      <c r="AW492" s="249"/>
      <c r="AX492" s="249"/>
      <c r="AY492" s="249"/>
      <c r="AZ492" s="249"/>
      <c r="BA492" s="250"/>
      <c r="BB492" s="250"/>
      <c r="BC492" s="301">
        <v>6</v>
      </c>
      <c r="BD492" s="301">
        <v>6</v>
      </c>
      <c r="BM492" s="12">
        <f t="shared" si="75"/>
        <v>0</v>
      </c>
      <c r="BN492" s="37">
        <f t="shared" si="67"/>
        <v>0</v>
      </c>
      <c r="BO492" s="38">
        <f t="shared" si="68"/>
        <v>0</v>
      </c>
      <c r="BP492" s="120">
        <f t="shared" si="69"/>
        <v>0</v>
      </c>
      <c r="BQ492" s="121">
        <f t="shared" si="70"/>
        <v>0</v>
      </c>
      <c r="BR492" s="108">
        <f t="shared" si="71"/>
        <v>0</v>
      </c>
      <c r="BS492" s="82">
        <f t="shared" si="72"/>
        <v>0</v>
      </c>
      <c r="BT492" s="136">
        <f t="shared" si="73"/>
        <v>12</v>
      </c>
      <c r="BU492" s="136">
        <f t="shared" si="74"/>
        <v>0.016666666666666666</v>
      </c>
      <c r="BV492" s="109"/>
    </row>
    <row r="493" spans="1:74" ht="24.75">
      <c r="A493" s="23"/>
      <c r="B493" s="172" t="s">
        <v>225</v>
      </c>
      <c r="C493" s="165"/>
      <c r="D493" s="165"/>
      <c r="E493" s="166"/>
      <c r="F493" s="165"/>
      <c r="G493" s="165"/>
      <c r="H493" s="165"/>
      <c r="I493" s="165"/>
      <c r="J493" s="165"/>
      <c r="K493" s="165"/>
      <c r="L493" s="185"/>
      <c r="M493" s="165"/>
      <c r="N493" s="165"/>
      <c r="O493" s="166"/>
      <c r="P493" s="165"/>
      <c r="Q493" s="165"/>
      <c r="R493" s="166"/>
      <c r="S493" s="193"/>
      <c r="T493" s="165"/>
      <c r="U493" s="166"/>
      <c r="V493" s="185"/>
      <c r="W493" s="185"/>
      <c r="X493" s="185"/>
      <c r="Y493" s="185"/>
      <c r="Z493" s="245"/>
      <c r="AA493" s="185"/>
      <c r="AB493" s="185"/>
      <c r="AC493" s="185"/>
      <c r="AD493" s="185"/>
      <c r="AE493" s="246"/>
      <c r="AF493" s="185"/>
      <c r="AG493" s="247"/>
      <c r="AH493" s="183"/>
      <c r="AI493" s="183"/>
      <c r="AJ493" s="183"/>
      <c r="AK493" s="183"/>
      <c r="AL493" s="245"/>
      <c r="AM493" s="185"/>
      <c r="AN493" s="247"/>
      <c r="AO493" s="265"/>
      <c r="AP493" s="183"/>
      <c r="AQ493" s="183"/>
      <c r="AR493" s="183"/>
      <c r="AS493" s="295"/>
      <c r="AT493" s="295"/>
      <c r="AU493" s="302"/>
      <c r="AV493" s="249"/>
      <c r="AW493" s="249"/>
      <c r="AX493" s="249"/>
      <c r="AY493" s="249"/>
      <c r="AZ493" s="249"/>
      <c r="BA493" s="250"/>
      <c r="BB493" s="250"/>
      <c r="BC493" s="301">
        <v>96</v>
      </c>
      <c r="BD493" s="301">
        <v>96</v>
      </c>
      <c r="BM493" s="12">
        <f t="shared" si="75"/>
        <v>0</v>
      </c>
      <c r="BN493" s="37">
        <f t="shared" si="67"/>
        <v>0</v>
      </c>
      <c r="BO493" s="38">
        <f t="shared" si="68"/>
        <v>0</v>
      </c>
      <c r="BP493" s="120">
        <f t="shared" si="69"/>
        <v>0</v>
      </c>
      <c r="BQ493" s="121">
        <f t="shared" si="70"/>
        <v>0</v>
      </c>
      <c r="BR493" s="108">
        <f t="shared" si="71"/>
        <v>0</v>
      </c>
      <c r="BS493" s="82">
        <f t="shared" si="72"/>
        <v>0</v>
      </c>
      <c r="BT493" s="136">
        <f t="shared" si="73"/>
        <v>192</v>
      </c>
      <c r="BU493" s="136">
        <f t="shared" si="74"/>
        <v>0.26666666666666666</v>
      </c>
      <c r="BV493" s="109"/>
    </row>
    <row r="494" spans="1:74" ht="15.75">
      <c r="A494" s="23"/>
      <c r="B494" s="171" t="s">
        <v>1</v>
      </c>
      <c r="C494" s="165"/>
      <c r="D494" s="165"/>
      <c r="E494" s="166"/>
      <c r="F494" s="165"/>
      <c r="G494" s="165"/>
      <c r="H494" s="165"/>
      <c r="I494" s="165"/>
      <c r="J494" s="165"/>
      <c r="K494" s="165"/>
      <c r="L494" s="185"/>
      <c r="M494" s="165"/>
      <c r="N494" s="165"/>
      <c r="O494" s="166"/>
      <c r="P494" s="165"/>
      <c r="Q494" s="165"/>
      <c r="R494" s="166"/>
      <c r="S494" s="193"/>
      <c r="T494" s="165"/>
      <c r="U494" s="166"/>
      <c r="V494" s="185"/>
      <c r="W494" s="185"/>
      <c r="X494" s="185"/>
      <c r="Y494" s="185"/>
      <c r="Z494" s="245"/>
      <c r="AA494" s="185"/>
      <c r="AB494" s="185"/>
      <c r="AC494" s="185"/>
      <c r="AD494" s="185"/>
      <c r="AE494" s="246"/>
      <c r="AF494" s="185"/>
      <c r="AG494" s="247"/>
      <c r="AH494" s="183"/>
      <c r="AI494" s="183"/>
      <c r="AJ494" s="183"/>
      <c r="AK494" s="183"/>
      <c r="AL494" s="245"/>
      <c r="AM494" s="185"/>
      <c r="AN494" s="247"/>
      <c r="AO494" s="265"/>
      <c r="AP494" s="183"/>
      <c r="AQ494" s="183"/>
      <c r="AR494" s="183"/>
      <c r="AS494" s="295"/>
      <c r="AT494" s="295"/>
      <c r="AU494" s="302"/>
      <c r="AV494" s="249"/>
      <c r="AW494" s="249"/>
      <c r="AX494" s="249"/>
      <c r="AY494" s="249"/>
      <c r="AZ494" s="249"/>
      <c r="BA494" s="250"/>
      <c r="BB494" s="250"/>
      <c r="BC494" s="301">
        <v>2</v>
      </c>
      <c r="BD494" s="301">
        <v>2</v>
      </c>
      <c r="BM494" s="12">
        <f t="shared" si="75"/>
        <v>0</v>
      </c>
      <c r="BN494" s="37">
        <f t="shared" si="67"/>
        <v>0</v>
      </c>
      <c r="BO494" s="38">
        <f t="shared" si="68"/>
        <v>0</v>
      </c>
      <c r="BP494" s="120">
        <f t="shared" si="69"/>
        <v>0</v>
      </c>
      <c r="BQ494" s="121">
        <f t="shared" si="70"/>
        <v>0</v>
      </c>
      <c r="BR494" s="108">
        <f t="shared" si="71"/>
        <v>0</v>
      </c>
      <c r="BS494" s="82">
        <f t="shared" si="72"/>
        <v>0</v>
      </c>
      <c r="BT494" s="136">
        <f t="shared" si="73"/>
        <v>4</v>
      </c>
      <c r="BU494" s="136">
        <f t="shared" si="74"/>
        <v>0.005555555555555556</v>
      </c>
      <c r="BV494" s="109"/>
    </row>
    <row r="495" spans="1:74" ht="15.75">
      <c r="A495" s="23"/>
      <c r="B495" s="171" t="s">
        <v>0</v>
      </c>
      <c r="C495" s="165"/>
      <c r="D495" s="165"/>
      <c r="E495" s="166"/>
      <c r="F495" s="165"/>
      <c r="G495" s="165"/>
      <c r="H495" s="165"/>
      <c r="I495" s="165"/>
      <c r="J495" s="165"/>
      <c r="K495" s="165"/>
      <c r="L495" s="185"/>
      <c r="M495" s="165"/>
      <c r="N495" s="165"/>
      <c r="O495" s="166"/>
      <c r="P495" s="165"/>
      <c r="Q495" s="165"/>
      <c r="R495" s="166"/>
      <c r="S495" s="193"/>
      <c r="T495" s="165"/>
      <c r="U495" s="166"/>
      <c r="V495" s="185"/>
      <c r="W495" s="185"/>
      <c r="X495" s="185"/>
      <c r="Y495" s="185"/>
      <c r="Z495" s="245"/>
      <c r="AA495" s="185"/>
      <c r="AB495" s="185"/>
      <c r="AC495" s="185"/>
      <c r="AD495" s="185"/>
      <c r="AE495" s="246"/>
      <c r="AF495" s="185"/>
      <c r="AG495" s="247"/>
      <c r="AH495" s="183"/>
      <c r="AI495" s="183"/>
      <c r="AJ495" s="183"/>
      <c r="AK495" s="183"/>
      <c r="AL495" s="245"/>
      <c r="AM495" s="185"/>
      <c r="AN495" s="247"/>
      <c r="AO495" s="265"/>
      <c r="AP495" s="183"/>
      <c r="AQ495" s="183"/>
      <c r="AR495" s="183"/>
      <c r="AS495" s="295"/>
      <c r="AT495" s="295"/>
      <c r="AU495" s="302"/>
      <c r="AV495" s="249"/>
      <c r="AW495" s="249"/>
      <c r="AX495" s="249"/>
      <c r="AY495" s="249"/>
      <c r="AZ495" s="249"/>
      <c r="BA495" s="250"/>
      <c r="BB495" s="250"/>
      <c r="BC495" s="301">
        <v>6</v>
      </c>
      <c r="BD495" s="301">
        <v>6</v>
      </c>
      <c r="BM495" s="12">
        <f t="shared" si="75"/>
        <v>0</v>
      </c>
      <c r="BN495" s="37">
        <f t="shared" si="67"/>
        <v>0</v>
      </c>
      <c r="BO495" s="38">
        <f t="shared" si="68"/>
        <v>0</v>
      </c>
      <c r="BP495" s="120">
        <f t="shared" si="69"/>
        <v>0</v>
      </c>
      <c r="BQ495" s="121">
        <f t="shared" si="70"/>
        <v>0</v>
      </c>
      <c r="BR495" s="108">
        <f t="shared" si="71"/>
        <v>0</v>
      </c>
      <c r="BS495" s="82">
        <f t="shared" si="72"/>
        <v>0</v>
      </c>
      <c r="BT495" s="136">
        <f t="shared" si="73"/>
        <v>12</v>
      </c>
      <c r="BU495" s="136">
        <f t="shared" si="74"/>
        <v>0.016666666666666666</v>
      </c>
      <c r="BV495" s="109"/>
    </row>
    <row r="497" spans="1:74" ht="15.75">
      <c r="A497" s="23"/>
      <c r="B497" s="212" t="s">
        <v>155</v>
      </c>
      <c r="C497" s="165"/>
      <c r="D497" s="165"/>
      <c r="E497" s="166"/>
      <c r="F497" s="165"/>
      <c r="G497" s="165"/>
      <c r="H497" s="165"/>
      <c r="I497" s="165"/>
      <c r="J497" s="165"/>
      <c r="K497" s="165"/>
      <c r="L497" s="185"/>
      <c r="M497" s="165"/>
      <c r="N497" s="165"/>
      <c r="O497" s="166"/>
      <c r="P497" s="165"/>
      <c r="Q497" s="165"/>
      <c r="R497" s="166"/>
      <c r="S497" s="193"/>
      <c r="T497" s="165"/>
      <c r="U497" s="166"/>
      <c r="V497" s="185"/>
      <c r="W497" s="185"/>
      <c r="X497" s="185"/>
      <c r="Y497" s="185"/>
      <c r="Z497" s="245"/>
      <c r="AA497" s="185"/>
      <c r="AB497" s="185"/>
      <c r="AC497" s="185"/>
      <c r="AD497" s="185"/>
      <c r="AE497" s="246"/>
      <c r="AF497" s="185"/>
      <c r="AG497" s="247"/>
      <c r="AH497" s="185"/>
      <c r="AI497" s="185"/>
      <c r="AJ497" s="185"/>
      <c r="AK497" s="185"/>
      <c r="AL497" s="245"/>
      <c r="AM497" s="185"/>
      <c r="AN497" s="247"/>
      <c r="AO497" s="265"/>
      <c r="AP497" s="185"/>
      <c r="AQ497" s="185"/>
      <c r="AR497" s="185"/>
      <c r="AS497" s="295"/>
      <c r="AT497" s="295"/>
      <c r="AU497" s="295"/>
      <c r="AV497" s="249"/>
      <c r="AW497" s="249"/>
      <c r="AX497" s="249"/>
      <c r="AY497" s="249"/>
      <c r="AZ497" s="249"/>
      <c r="BA497" s="301"/>
      <c r="BB497" s="301"/>
      <c r="BC497" s="301">
        <v>6</v>
      </c>
      <c r="BD497" s="301">
        <v>6</v>
      </c>
      <c r="BM497" s="12">
        <f t="shared" si="75"/>
        <v>0</v>
      </c>
      <c r="BN497" s="37">
        <f t="shared" si="67"/>
        <v>0</v>
      </c>
      <c r="BO497" s="38">
        <f t="shared" si="68"/>
        <v>0</v>
      </c>
      <c r="BP497" s="120">
        <f t="shared" si="69"/>
        <v>0</v>
      </c>
      <c r="BQ497" s="121">
        <f t="shared" si="70"/>
        <v>0</v>
      </c>
      <c r="BR497" s="108">
        <f t="shared" si="71"/>
        <v>0</v>
      </c>
      <c r="BS497" s="82">
        <f t="shared" si="72"/>
        <v>0</v>
      </c>
      <c r="BT497" s="136">
        <f t="shared" si="73"/>
        <v>12</v>
      </c>
      <c r="BU497" s="136">
        <f t="shared" si="74"/>
        <v>0.016666666666666666</v>
      </c>
      <c r="BV497" s="109"/>
    </row>
    <row r="498" spans="1:74" ht="15.75">
      <c r="A498" s="22" t="s">
        <v>135</v>
      </c>
      <c r="B498" s="212"/>
      <c r="C498" s="165"/>
      <c r="D498" s="165"/>
      <c r="E498" s="166"/>
      <c r="F498" s="165"/>
      <c r="G498" s="165"/>
      <c r="H498" s="165"/>
      <c r="I498" s="165"/>
      <c r="J498" s="165"/>
      <c r="K498" s="165"/>
      <c r="L498" s="185"/>
      <c r="M498" s="165"/>
      <c r="N498" s="165"/>
      <c r="O498" s="166"/>
      <c r="P498" s="165"/>
      <c r="Q498" s="165"/>
      <c r="R498" s="166"/>
      <c r="S498" s="193"/>
      <c r="T498" s="165"/>
      <c r="U498" s="166"/>
      <c r="V498" s="185"/>
      <c r="W498" s="185"/>
      <c r="X498" s="185"/>
      <c r="Y498" s="185"/>
      <c r="Z498" s="245"/>
      <c r="AA498" s="185"/>
      <c r="AB498" s="185"/>
      <c r="AC498" s="185"/>
      <c r="AD498" s="185"/>
      <c r="AE498" s="246"/>
      <c r="AF498" s="185"/>
      <c r="AG498" s="247"/>
      <c r="AH498" s="185"/>
      <c r="AI498" s="185"/>
      <c r="AJ498" s="185"/>
      <c r="AK498" s="185"/>
      <c r="AL498" s="245"/>
      <c r="AM498" s="185"/>
      <c r="AN498" s="247"/>
      <c r="AO498" s="265"/>
      <c r="AP498" s="185"/>
      <c r="AQ498" s="185"/>
      <c r="AR498" s="185"/>
      <c r="AS498" s="295"/>
      <c r="AT498" s="295"/>
      <c r="AU498" s="302"/>
      <c r="AV498" s="249"/>
      <c r="AW498" s="249"/>
      <c r="AX498" s="249"/>
      <c r="AY498" s="249"/>
      <c r="AZ498" s="249"/>
      <c r="BA498" s="301"/>
      <c r="BB498" s="301"/>
      <c r="BC498" s="301"/>
      <c r="BD498" s="301"/>
      <c r="BL498" s="20">
        <f>BN498+BP498+BT498</f>
        <v>774</v>
      </c>
      <c r="BM498" s="12">
        <f>BL498/720</f>
        <v>1.075</v>
      </c>
      <c r="BN498" s="37">
        <f>SUM(BN499:BN505)</f>
        <v>574</v>
      </c>
      <c r="BO498" s="38">
        <f t="shared" si="68"/>
        <v>0.7972222222222223</v>
      </c>
      <c r="BP498" s="120">
        <f>SUM(BP499:BP505)</f>
        <v>72</v>
      </c>
      <c r="BQ498" s="121">
        <f t="shared" si="70"/>
        <v>0.1</v>
      </c>
      <c r="BR498" s="108"/>
      <c r="BT498" s="136">
        <f>SUM(BT499:BT505)</f>
        <v>128</v>
      </c>
      <c r="BU498" s="136">
        <f t="shared" si="74"/>
        <v>0.17777777777777778</v>
      </c>
      <c r="BV498" s="109"/>
    </row>
    <row r="499" spans="2:74" ht="36.75">
      <c r="B499" s="170" t="s">
        <v>216</v>
      </c>
      <c r="C499" s="165"/>
      <c r="D499" s="165"/>
      <c r="E499" s="166"/>
      <c r="F499" s="165"/>
      <c r="G499" s="165"/>
      <c r="H499" s="165"/>
      <c r="I499" s="165"/>
      <c r="J499" s="165"/>
      <c r="K499" s="165"/>
      <c r="L499" s="185"/>
      <c r="M499" s="165"/>
      <c r="N499" s="165"/>
      <c r="O499" s="166"/>
      <c r="P499" s="165"/>
      <c r="Q499" s="165"/>
      <c r="R499" s="166"/>
      <c r="S499" s="193"/>
      <c r="T499" s="165"/>
      <c r="U499" s="166"/>
      <c r="V499" s="185"/>
      <c r="W499" s="185"/>
      <c r="X499" s="185"/>
      <c r="Y499" s="185"/>
      <c r="Z499" s="245"/>
      <c r="AA499" s="185"/>
      <c r="AB499" s="185"/>
      <c r="AC499" s="185"/>
      <c r="AD499" s="185"/>
      <c r="AE499" s="246"/>
      <c r="AF499" s="185"/>
      <c r="AG499" s="247"/>
      <c r="AH499" s="183"/>
      <c r="AI499" s="183"/>
      <c r="AJ499" s="183"/>
      <c r="AK499" s="183"/>
      <c r="AL499" s="245"/>
      <c r="AM499" s="185">
        <v>48</v>
      </c>
      <c r="AN499" s="247"/>
      <c r="AO499" s="265"/>
      <c r="AP499" s="183"/>
      <c r="AQ499" s="183"/>
      <c r="AR499" s="183"/>
      <c r="AS499" s="295"/>
      <c r="AT499" s="295"/>
      <c r="AU499" s="302"/>
      <c r="AV499" s="249"/>
      <c r="AW499" s="249"/>
      <c r="AX499" s="249"/>
      <c r="AY499" s="249"/>
      <c r="AZ499" s="249"/>
      <c r="BA499" s="250"/>
      <c r="BB499" s="250"/>
      <c r="BC499" s="301"/>
      <c r="BD499" s="301"/>
      <c r="BM499" s="12">
        <f t="shared" si="75"/>
        <v>0</v>
      </c>
      <c r="BN499" s="37">
        <f t="shared" si="67"/>
        <v>48</v>
      </c>
      <c r="BO499" s="38">
        <f t="shared" si="68"/>
        <v>0.06666666666666667</v>
      </c>
      <c r="BP499" s="120">
        <f t="shared" si="69"/>
        <v>0</v>
      </c>
      <c r="BQ499" s="121">
        <f t="shared" si="70"/>
        <v>0</v>
      </c>
      <c r="BR499" s="108">
        <f t="shared" si="71"/>
        <v>0</v>
      </c>
      <c r="BS499" s="82">
        <f t="shared" si="72"/>
        <v>0</v>
      </c>
      <c r="BT499" s="136">
        <f t="shared" si="73"/>
        <v>0</v>
      </c>
      <c r="BU499" s="136">
        <f t="shared" si="74"/>
        <v>0</v>
      </c>
      <c r="BV499" s="109"/>
    </row>
    <row r="500" spans="1:74" ht="24.75">
      <c r="A500" s="23"/>
      <c r="B500" s="172" t="s">
        <v>264</v>
      </c>
      <c r="C500" s="271">
        <v>78</v>
      </c>
      <c r="D500" s="271"/>
      <c r="E500" s="272"/>
      <c r="F500" s="271"/>
      <c r="G500" s="271"/>
      <c r="H500" s="271"/>
      <c r="I500" s="271"/>
      <c r="J500" s="271"/>
      <c r="K500" s="271"/>
      <c r="L500" s="185"/>
      <c r="M500" s="271"/>
      <c r="N500" s="271"/>
      <c r="O500" s="272"/>
      <c r="P500" s="271"/>
      <c r="Q500" s="271"/>
      <c r="R500" s="272"/>
      <c r="S500" s="273"/>
      <c r="T500" s="271"/>
      <c r="U500" s="272"/>
      <c r="V500" s="185"/>
      <c r="W500" s="185"/>
      <c r="X500" s="185"/>
      <c r="Y500" s="185"/>
      <c r="Z500" s="245"/>
      <c r="AA500" s="185"/>
      <c r="AB500" s="185"/>
      <c r="AC500" s="185"/>
      <c r="AD500" s="185"/>
      <c r="AE500" s="246"/>
      <c r="AF500" s="185"/>
      <c r="AG500" s="247"/>
      <c r="AH500" s="185"/>
      <c r="AI500" s="185"/>
      <c r="AJ500" s="185"/>
      <c r="AK500" s="185"/>
      <c r="AL500" s="245"/>
      <c r="AM500" s="185"/>
      <c r="AN500" s="247"/>
      <c r="AO500" s="265"/>
      <c r="AP500" s="185"/>
      <c r="AQ500" s="185"/>
      <c r="AR500" s="185"/>
      <c r="AS500" s="244"/>
      <c r="AT500" s="244"/>
      <c r="AU500" s="244"/>
      <c r="AV500" s="249"/>
      <c r="AW500" s="249"/>
      <c r="AX500" s="249"/>
      <c r="AY500" s="249"/>
      <c r="AZ500" s="249"/>
      <c r="BA500" s="250"/>
      <c r="BB500" s="250"/>
      <c r="BC500" s="250"/>
      <c r="BD500" s="250"/>
      <c r="BM500" s="12">
        <f>BL500/720</f>
        <v>0</v>
      </c>
      <c r="BN500" s="37">
        <f>C500+D500+F500+G500+H500+I500+J500+K500+L500+M500+N500+P500+Q500+S500+T500+V500+W500+X500+Y500+Z500+AA500+AB500+AC500+AD500+AF500+AH500+AI500+AJ500+AK500+AL500+AM500+AO500+AP500+AQ500+AR500+BE500+BH500</f>
        <v>78</v>
      </c>
      <c r="BO500" s="38">
        <f>BN500/720</f>
        <v>0.10833333333333334</v>
      </c>
      <c r="BP500" s="120">
        <f>E500+O500+R500+U500+AE500+AG500+AN500+BF500+BG500+BI500+BJ500+BK500</f>
        <v>0</v>
      </c>
      <c r="BQ500" s="121">
        <f>BP500/720</f>
        <v>0</v>
      </c>
      <c r="BR500" s="108">
        <f>AS500+AT500+AU500+AV500+AW500+AX500+AY500+AZ500</f>
        <v>0</v>
      </c>
      <c r="BS500" s="82">
        <f>BR500/720</f>
        <v>0</v>
      </c>
      <c r="BT500" s="136">
        <f>BA500+BC500+BB500+BD500</f>
        <v>0</v>
      </c>
      <c r="BU500" s="136">
        <f>BT500/720</f>
        <v>0</v>
      </c>
      <c r="BV500" s="109"/>
    </row>
    <row r="501" spans="2:75" s="2" customFormat="1" ht="15.75" customHeight="1">
      <c r="B501" s="251" t="s">
        <v>209</v>
      </c>
      <c r="C501" s="165"/>
      <c r="D501" s="165">
        <v>36</v>
      </c>
      <c r="E501" s="166">
        <v>36</v>
      </c>
      <c r="F501" s="165"/>
      <c r="G501" s="165">
        <v>36</v>
      </c>
      <c r="H501" s="165"/>
      <c r="I501" s="165"/>
      <c r="J501" s="165"/>
      <c r="K501" s="165">
        <v>36</v>
      </c>
      <c r="L501" s="183"/>
      <c r="M501" s="165"/>
      <c r="N501" s="165">
        <v>36</v>
      </c>
      <c r="O501" s="166">
        <v>36</v>
      </c>
      <c r="P501" s="165"/>
      <c r="Q501" s="165"/>
      <c r="R501" s="166"/>
      <c r="S501" s="193"/>
      <c r="T501" s="165"/>
      <c r="U501" s="166"/>
      <c r="V501" s="183"/>
      <c r="W501" s="183"/>
      <c r="X501" s="183"/>
      <c r="Y501" s="183"/>
      <c r="Z501" s="266"/>
      <c r="AA501" s="183"/>
      <c r="AB501" s="183"/>
      <c r="AC501" s="183"/>
      <c r="AD501" s="183"/>
      <c r="AE501" s="267"/>
      <c r="AF501" s="183"/>
      <c r="AG501" s="268"/>
      <c r="AH501" s="183"/>
      <c r="AI501" s="183"/>
      <c r="AJ501" s="183"/>
      <c r="AK501" s="183"/>
      <c r="AL501" s="266"/>
      <c r="AM501" s="183"/>
      <c r="AN501" s="268"/>
      <c r="AO501" s="269">
        <v>72</v>
      </c>
      <c r="AP501" s="183"/>
      <c r="AQ501" s="183"/>
      <c r="AR501" s="183"/>
      <c r="AS501" s="295"/>
      <c r="AT501" s="295"/>
      <c r="AU501" s="302"/>
      <c r="AV501" s="249"/>
      <c r="AW501" s="249"/>
      <c r="AX501" s="249"/>
      <c r="AY501" s="249"/>
      <c r="AZ501" s="249"/>
      <c r="BA501" s="250"/>
      <c r="BB501" s="250"/>
      <c r="BC501" s="250"/>
      <c r="BD501" s="250"/>
      <c r="BE501" s="357"/>
      <c r="BF501" s="357"/>
      <c r="BG501" s="357"/>
      <c r="BH501" s="357"/>
      <c r="BI501" s="357"/>
      <c r="BJ501" s="357"/>
      <c r="BK501" s="357"/>
      <c r="BL501" s="20"/>
      <c r="BM501" s="12">
        <f t="shared" si="75"/>
        <v>0</v>
      </c>
      <c r="BN501" s="37">
        <f t="shared" si="67"/>
        <v>216</v>
      </c>
      <c r="BO501" s="38">
        <f t="shared" si="68"/>
        <v>0.3</v>
      </c>
      <c r="BP501" s="120">
        <f t="shared" si="69"/>
        <v>72</v>
      </c>
      <c r="BQ501" s="121">
        <f t="shared" si="70"/>
        <v>0.1</v>
      </c>
      <c r="BR501" s="108">
        <f t="shared" si="71"/>
        <v>0</v>
      </c>
      <c r="BS501" s="82">
        <f t="shared" si="72"/>
        <v>0</v>
      </c>
      <c r="BT501" s="136">
        <f t="shared" si="73"/>
        <v>0</v>
      </c>
      <c r="BU501" s="136">
        <f t="shared" si="74"/>
        <v>0</v>
      </c>
      <c r="BV501" s="109"/>
      <c r="BW501" s="113"/>
    </row>
    <row r="502" spans="1:75" s="2" customFormat="1" ht="28.5" customHeight="1">
      <c r="A502" s="22"/>
      <c r="B502" s="170" t="s">
        <v>221</v>
      </c>
      <c r="C502" s="165"/>
      <c r="D502" s="165"/>
      <c r="E502" s="166"/>
      <c r="F502" s="165"/>
      <c r="G502" s="165"/>
      <c r="H502" s="165"/>
      <c r="I502" s="165"/>
      <c r="J502" s="165"/>
      <c r="K502" s="165"/>
      <c r="L502" s="183"/>
      <c r="M502" s="165"/>
      <c r="N502" s="165"/>
      <c r="O502" s="166"/>
      <c r="P502" s="165"/>
      <c r="Q502" s="165"/>
      <c r="R502" s="166"/>
      <c r="S502" s="193"/>
      <c r="T502" s="165"/>
      <c r="U502" s="166"/>
      <c r="V502" s="183"/>
      <c r="W502" s="183"/>
      <c r="X502" s="183"/>
      <c r="Y502" s="183"/>
      <c r="Z502" s="266"/>
      <c r="AA502" s="183"/>
      <c r="AB502" s="183"/>
      <c r="AC502" s="183"/>
      <c r="AD502" s="183"/>
      <c r="AE502" s="267"/>
      <c r="AF502" s="183"/>
      <c r="AG502" s="268"/>
      <c r="AH502" s="183"/>
      <c r="AI502" s="183"/>
      <c r="AJ502" s="183"/>
      <c r="AK502" s="183"/>
      <c r="AL502" s="266"/>
      <c r="AM502" s="183"/>
      <c r="AN502" s="268"/>
      <c r="AO502" s="269"/>
      <c r="AP502" s="183"/>
      <c r="AQ502" s="183"/>
      <c r="AR502" s="183"/>
      <c r="AS502" s="295"/>
      <c r="AT502" s="295"/>
      <c r="AU502" s="302"/>
      <c r="AV502" s="249"/>
      <c r="AW502" s="249"/>
      <c r="AX502" s="249"/>
      <c r="AY502" s="249"/>
      <c r="AZ502" s="249"/>
      <c r="BA502" s="250">
        <v>32</v>
      </c>
      <c r="BB502" s="250">
        <v>32</v>
      </c>
      <c r="BC502" s="250">
        <v>32</v>
      </c>
      <c r="BD502" s="250">
        <v>32</v>
      </c>
      <c r="BE502" s="357"/>
      <c r="BF502" s="357"/>
      <c r="BG502" s="357"/>
      <c r="BH502" s="357"/>
      <c r="BI502" s="357"/>
      <c r="BJ502" s="357"/>
      <c r="BK502" s="357"/>
      <c r="BL502" s="20"/>
      <c r="BM502" s="12">
        <f t="shared" si="75"/>
        <v>0</v>
      </c>
      <c r="BN502" s="37">
        <f t="shared" si="67"/>
        <v>0</v>
      </c>
      <c r="BO502" s="38">
        <f t="shared" si="68"/>
        <v>0</v>
      </c>
      <c r="BP502" s="120">
        <f t="shared" si="69"/>
        <v>0</v>
      </c>
      <c r="BQ502" s="121">
        <f t="shared" si="70"/>
        <v>0</v>
      </c>
      <c r="BR502" s="108">
        <f t="shared" si="71"/>
        <v>0</v>
      </c>
      <c r="BS502" s="82">
        <f t="shared" si="72"/>
        <v>0</v>
      </c>
      <c r="BT502" s="136">
        <f t="shared" si="73"/>
        <v>128</v>
      </c>
      <c r="BU502" s="136">
        <f t="shared" si="74"/>
        <v>0.17777777777777778</v>
      </c>
      <c r="BV502" s="109"/>
      <c r="BW502" s="113"/>
    </row>
    <row r="503" spans="1:75" s="2" customFormat="1" ht="15.75" customHeight="1">
      <c r="A503" s="22"/>
      <c r="B503" s="168"/>
      <c r="C503" s="165"/>
      <c r="D503" s="165"/>
      <c r="E503" s="166"/>
      <c r="F503" s="165"/>
      <c r="G503" s="165"/>
      <c r="H503" s="165"/>
      <c r="I503" s="165"/>
      <c r="J503" s="165"/>
      <c r="K503" s="165"/>
      <c r="L503" s="183"/>
      <c r="M503" s="165"/>
      <c r="N503" s="165"/>
      <c r="O503" s="166"/>
      <c r="P503" s="165"/>
      <c r="Q503" s="165"/>
      <c r="R503" s="166"/>
      <c r="S503" s="193"/>
      <c r="T503" s="165"/>
      <c r="U503" s="166"/>
      <c r="V503" s="183"/>
      <c r="W503" s="183"/>
      <c r="X503" s="183"/>
      <c r="Y503" s="183"/>
      <c r="Z503" s="266"/>
      <c r="AA503" s="183"/>
      <c r="AB503" s="183"/>
      <c r="AC503" s="183"/>
      <c r="AD503" s="183"/>
      <c r="AE503" s="267"/>
      <c r="AF503" s="183"/>
      <c r="AG503" s="268"/>
      <c r="AH503" s="183"/>
      <c r="AI503" s="183"/>
      <c r="AJ503" s="183"/>
      <c r="AK503" s="183"/>
      <c r="AL503" s="266"/>
      <c r="AM503" s="183"/>
      <c r="AN503" s="268"/>
      <c r="AO503" s="269"/>
      <c r="AP503" s="183"/>
      <c r="AQ503" s="183"/>
      <c r="AR503" s="183"/>
      <c r="AS503" s="295"/>
      <c r="AT503" s="295"/>
      <c r="AU503" s="302"/>
      <c r="AV503" s="249"/>
      <c r="AW503" s="249"/>
      <c r="AX503" s="249"/>
      <c r="AY503" s="249"/>
      <c r="AZ503" s="249"/>
      <c r="BA503" s="250"/>
      <c r="BB503" s="250"/>
      <c r="BC503" s="250"/>
      <c r="BD503" s="250"/>
      <c r="BE503" s="357"/>
      <c r="BF503" s="357"/>
      <c r="BG503" s="357"/>
      <c r="BH503" s="357"/>
      <c r="BI503" s="357"/>
      <c r="BJ503" s="357"/>
      <c r="BK503" s="357"/>
      <c r="BL503" s="20"/>
      <c r="BM503" s="12">
        <f t="shared" si="75"/>
        <v>0</v>
      </c>
      <c r="BN503" s="37">
        <f t="shared" si="67"/>
        <v>0</v>
      </c>
      <c r="BO503" s="38">
        <f t="shared" si="68"/>
        <v>0</v>
      </c>
      <c r="BP503" s="120">
        <f t="shared" si="69"/>
        <v>0</v>
      </c>
      <c r="BQ503" s="121">
        <f t="shared" si="70"/>
        <v>0</v>
      </c>
      <c r="BR503" s="108">
        <f t="shared" si="71"/>
        <v>0</v>
      </c>
      <c r="BS503" s="82">
        <f t="shared" si="72"/>
        <v>0</v>
      </c>
      <c r="BT503" s="136">
        <f t="shared" si="73"/>
        <v>0</v>
      </c>
      <c r="BU503" s="136">
        <f t="shared" si="74"/>
        <v>0</v>
      </c>
      <c r="BV503" s="109"/>
      <c r="BW503" s="113"/>
    </row>
    <row r="504" spans="1:75" s="2" customFormat="1" ht="30.75" customHeight="1">
      <c r="A504" s="23"/>
      <c r="B504" s="172" t="s">
        <v>162</v>
      </c>
      <c r="C504" s="165"/>
      <c r="D504" s="165"/>
      <c r="E504" s="166"/>
      <c r="F504" s="165"/>
      <c r="G504" s="165"/>
      <c r="H504" s="165"/>
      <c r="I504" s="165"/>
      <c r="J504" s="165"/>
      <c r="K504" s="165"/>
      <c r="L504" s="183"/>
      <c r="M504" s="165"/>
      <c r="N504" s="165"/>
      <c r="O504" s="166"/>
      <c r="P504" s="165"/>
      <c r="Q504" s="165"/>
      <c r="R504" s="166"/>
      <c r="S504" s="193">
        <v>32</v>
      </c>
      <c r="T504" s="165"/>
      <c r="U504" s="166"/>
      <c r="V504" s="183"/>
      <c r="W504" s="183"/>
      <c r="X504" s="183"/>
      <c r="Y504" s="183">
        <v>32</v>
      </c>
      <c r="Z504" s="266"/>
      <c r="AA504" s="183"/>
      <c r="AB504" s="183"/>
      <c r="AC504" s="183">
        <v>32</v>
      </c>
      <c r="AD504" s="183"/>
      <c r="AE504" s="267"/>
      <c r="AF504" s="183"/>
      <c r="AG504" s="268"/>
      <c r="AH504" s="183"/>
      <c r="AI504" s="183"/>
      <c r="AJ504" s="185">
        <v>40</v>
      </c>
      <c r="AK504" s="183"/>
      <c r="AL504" s="266">
        <v>32</v>
      </c>
      <c r="AM504" s="183"/>
      <c r="AN504" s="268"/>
      <c r="AO504" s="269"/>
      <c r="AP504" s="183"/>
      <c r="AQ504" s="183">
        <v>32</v>
      </c>
      <c r="AR504" s="183">
        <v>32</v>
      </c>
      <c r="AS504" s="295"/>
      <c r="AT504" s="295"/>
      <c r="AU504" s="302"/>
      <c r="AV504" s="249"/>
      <c r="AW504" s="249"/>
      <c r="AX504" s="249"/>
      <c r="AY504" s="249"/>
      <c r="AZ504" s="249"/>
      <c r="BA504" s="250"/>
      <c r="BB504" s="250"/>
      <c r="BC504" s="250"/>
      <c r="BD504" s="250"/>
      <c r="BE504" s="357"/>
      <c r="BF504" s="357"/>
      <c r="BG504" s="357"/>
      <c r="BH504" s="357"/>
      <c r="BI504" s="357"/>
      <c r="BJ504" s="357"/>
      <c r="BK504" s="357"/>
      <c r="BL504" s="20"/>
      <c r="BM504" s="12">
        <f t="shared" si="75"/>
        <v>0</v>
      </c>
      <c r="BN504" s="37">
        <f t="shared" si="67"/>
        <v>232</v>
      </c>
      <c r="BO504" s="38">
        <f t="shared" si="68"/>
        <v>0.32222222222222224</v>
      </c>
      <c r="BP504" s="120">
        <f t="shared" si="69"/>
        <v>0</v>
      </c>
      <c r="BQ504" s="121">
        <f t="shared" si="70"/>
        <v>0</v>
      </c>
      <c r="BR504" s="108">
        <f t="shared" si="71"/>
        <v>0</v>
      </c>
      <c r="BS504" s="82">
        <f t="shared" si="72"/>
        <v>0</v>
      </c>
      <c r="BT504" s="136">
        <f t="shared" si="73"/>
        <v>0</v>
      </c>
      <c r="BU504" s="136">
        <f t="shared" si="74"/>
        <v>0</v>
      </c>
      <c r="BV504" s="109"/>
      <c r="BW504" s="113"/>
    </row>
    <row r="505" spans="1:74" ht="18.75" customHeight="1">
      <c r="A505" s="23"/>
      <c r="B505" s="171" t="s">
        <v>1</v>
      </c>
      <c r="C505" s="165"/>
      <c r="D505" s="165"/>
      <c r="E505" s="166"/>
      <c r="F505" s="165"/>
      <c r="G505" s="165"/>
      <c r="H505" s="165"/>
      <c r="I505" s="165"/>
      <c r="J505" s="165"/>
      <c r="K505" s="165"/>
      <c r="L505" s="183"/>
      <c r="M505" s="165"/>
      <c r="N505" s="165"/>
      <c r="O505" s="166"/>
      <c r="P505" s="165"/>
      <c r="Q505" s="165"/>
      <c r="R505" s="166"/>
      <c r="S505" s="193"/>
      <c r="T505" s="165"/>
      <c r="U505" s="166"/>
      <c r="V505" s="183"/>
      <c r="W505" s="183"/>
      <c r="X505" s="183"/>
      <c r="Y505" s="183"/>
      <c r="Z505" s="266"/>
      <c r="AA505" s="183"/>
      <c r="AB505" s="183"/>
      <c r="AC505" s="183"/>
      <c r="AD505" s="183"/>
      <c r="AE505" s="267"/>
      <c r="AF505" s="183"/>
      <c r="AG505" s="268"/>
      <c r="AH505" s="183"/>
      <c r="AI505" s="183"/>
      <c r="AJ505" s="183"/>
      <c r="AK505" s="183"/>
      <c r="AL505" s="266"/>
      <c r="AM505" s="183"/>
      <c r="AN505" s="268"/>
      <c r="AO505" s="269"/>
      <c r="AP505" s="183"/>
      <c r="AQ505" s="183"/>
      <c r="AR505" s="183"/>
      <c r="AS505" s="295"/>
      <c r="AT505" s="295"/>
      <c r="AU505" s="302"/>
      <c r="AV505" s="249"/>
      <c r="AW505" s="249"/>
      <c r="AX505" s="249"/>
      <c r="AY505" s="249"/>
      <c r="AZ505" s="249"/>
      <c r="BA505" s="250"/>
      <c r="BB505" s="250"/>
      <c r="BC505" s="250"/>
      <c r="BD505" s="250"/>
      <c r="BM505" s="12">
        <f t="shared" si="75"/>
        <v>0</v>
      </c>
      <c r="BN505" s="37">
        <f t="shared" si="67"/>
        <v>0</v>
      </c>
      <c r="BO505" s="38">
        <f t="shared" si="68"/>
        <v>0</v>
      </c>
      <c r="BP505" s="120">
        <f t="shared" si="69"/>
        <v>0</v>
      </c>
      <c r="BQ505" s="121">
        <f t="shared" si="70"/>
        <v>0</v>
      </c>
      <c r="BR505" s="108">
        <f t="shared" si="71"/>
        <v>0</v>
      </c>
      <c r="BS505" s="82">
        <f t="shared" si="72"/>
        <v>0</v>
      </c>
      <c r="BT505" s="136">
        <f t="shared" si="73"/>
        <v>0</v>
      </c>
      <c r="BU505" s="136">
        <f t="shared" si="74"/>
        <v>0</v>
      </c>
      <c r="BV505" s="109"/>
    </row>
    <row r="506" spans="1:74" ht="18.75" customHeight="1">
      <c r="A506" s="23" t="s">
        <v>136</v>
      </c>
      <c r="B506" s="171"/>
      <c r="C506" s="165"/>
      <c r="D506" s="165"/>
      <c r="E506" s="166"/>
      <c r="F506" s="165"/>
      <c r="G506" s="165"/>
      <c r="H506" s="165"/>
      <c r="I506" s="165"/>
      <c r="J506" s="165"/>
      <c r="K506" s="165"/>
      <c r="L506" s="183"/>
      <c r="M506" s="165"/>
      <c r="N506" s="165"/>
      <c r="O506" s="166"/>
      <c r="P506" s="165"/>
      <c r="Q506" s="165"/>
      <c r="R506" s="166"/>
      <c r="S506" s="193"/>
      <c r="T506" s="165"/>
      <c r="U506" s="166"/>
      <c r="V506" s="183"/>
      <c r="W506" s="183"/>
      <c r="X506" s="183"/>
      <c r="Y506" s="183"/>
      <c r="Z506" s="266"/>
      <c r="AA506" s="183"/>
      <c r="AB506" s="183"/>
      <c r="AC506" s="183"/>
      <c r="AD506" s="183"/>
      <c r="AE506" s="267"/>
      <c r="AF506" s="183"/>
      <c r="AG506" s="268"/>
      <c r="AH506" s="183"/>
      <c r="AI506" s="183"/>
      <c r="AJ506" s="183"/>
      <c r="AK506" s="183"/>
      <c r="AL506" s="266"/>
      <c r="AM506" s="183"/>
      <c r="AN506" s="268"/>
      <c r="AO506" s="269"/>
      <c r="AP506" s="183"/>
      <c r="AQ506" s="183"/>
      <c r="AR506" s="183"/>
      <c r="AS506" s="295"/>
      <c r="AT506" s="295"/>
      <c r="AU506" s="302"/>
      <c r="AV506" s="249"/>
      <c r="AW506" s="249"/>
      <c r="AX506" s="249"/>
      <c r="AY506" s="249"/>
      <c r="AZ506" s="249"/>
      <c r="BA506" s="250"/>
      <c r="BB506" s="250"/>
      <c r="BC506" s="250"/>
      <c r="BD506" s="250"/>
      <c r="BL506" s="20">
        <f>BN506+BP506</f>
        <v>1136</v>
      </c>
      <c r="BM506" s="12">
        <f>BL506/720</f>
        <v>1.5777777777777777</v>
      </c>
      <c r="BN506" s="37">
        <f>SUM(BN507:BN511)</f>
        <v>756</v>
      </c>
      <c r="BO506" s="38">
        <f t="shared" si="68"/>
        <v>1.05</v>
      </c>
      <c r="BP506" s="120">
        <f>SUM(BP507:BP511)</f>
        <v>380</v>
      </c>
      <c r="BQ506" s="121">
        <f t="shared" si="70"/>
        <v>0.5277777777777778</v>
      </c>
      <c r="BR506" s="108"/>
      <c r="BT506" s="136"/>
      <c r="BU506" s="136"/>
      <c r="BV506" s="109"/>
    </row>
    <row r="507" spans="2:74" ht="18.75" customHeight="1">
      <c r="B507" s="172" t="s">
        <v>270</v>
      </c>
      <c r="C507" s="165"/>
      <c r="D507" s="165">
        <v>92</v>
      </c>
      <c r="E507" s="166">
        <v>92</v>
      </c>
      <c r="F507" s="165"/>
      <c r="G507" s="165">
        <v>92</v>
      </c>
      <c r="H507" s="165"/>
      <c r="I507" s="165"/>
      <c r="J507" s="165"/>
      <c r="K507" s="165">
        <v>92</v>
      </c>
      <c r="L507" s="252"/>
      <c r="M507" s="165"/>
      <c r="N507" s="165">
        <v>92</v>
      </c>
      <c r="O507" s="166">
        <v>92</v>
      </c>
      <c r="P507" s="165"/>
      <c r="Q507" s="165"/>
      <c r="R507" s="166"/>
      <c r="S507" s="190"/>
      <c r="T507" s="176"/>
      <c r="U507" s="402"/>
      <c r="V507" s="252"/>
      <c r="W507" s="252"/>
      <c r="X507" s="252"/>
      <c r="Y507" s="252"/>
      <c r="Z507" s="253">
        <v>32</v>
      </c>
      <c r="AA507" s="252"/>
      <c r="AB507" s="252"/>
      <c r="AC507" s="183"/>
      <c r="AD507" s="183"/>
      <c r="AE507" s="267"/>
      <c r="AF507" s="183">
        <v>108</v>
      </c>
      <c r="AG507" s="268">
        <v>108</v>
      </c>
      <c r="AH507" s="183"/>
      <c r="AI507" s="183"/>
      <c r="AJ507" s="183"/>
      <c r="AK507" s="183"/>
      <c r="AL507" s="266"/>
      <c r="AM507" s="183"/>
      <c r="AN507" s="268"/>
      <c r="AO507" s="269"/>
      <c r="AP507" s="183"/>
      <c r="AQ507" s="183"/>
      <c r="AR507" s="183"/>
      <c r="AS507" s="295"/>
      <c r="AT507" s="295"/>
      <c r="AU507" s="302"/>
      <c r="AV507" s="249"/>
      <c r="AW507" s="249"/>
      <c r="AX507" s="249"/>
      <c r="AY507" s="249"/>
      <c r="AZ507" s="249"/>
      <c r="BA507" s="250"/>
      <c r="BB507" s="250"/>
      <c r="BC507" s="250"/>
      <c r="BD507" s="250"/>
      <c r="BM507" s="12">
        <f t="shared" si="75"/>
        <v>0</v>
      </c>
      <c r="BN507" s="37">
        <f t="shared" si="67"/>
        <v>508</v>
      </c>
      <c r="BO507" s="38">
        <f t="shared" si="68"/>
        <v>0.7055555555555556</v>
      </c>
      <c r="BP507" s="120">
        <f t="shared" si="69"/>
        <v>292</v>
      </c>
      <c r="BQ507" s="121">
        <f t="shared" si="70"/>
        <v>0.40555555555555556</v>
      </c>
      <c r="BR507" s="108">
        <f t="shared" si="71"/>
        <v>0</v>
      </c>
      <c r="BS507" s="82">
        <f t="shared" si="72"/>
        <v>0</v>
      </c>
      <c r="BT507" s="136">
        <f t="shared" si="73"/>
        <v>0</v>
      </c>
      <c r="BU507" s="136">
        <f t="shared" si="74"/>
        <v>0</v>
      </c>
      <c r="BV507" s="109"/>
    </row>
    <row r="508" spans="1:74" ht="18.75" customHeight="1">
      <c r="A508" s="23"/>
      <c r="B508" s="171" t="s">
        <v>1</v>
      </c>
      <c r="C508" s="165"/>
      <c r="D508" s="165">
        <v>2</v>
      </c>
      <c r="E508" s="166">
        <v>2</v>
      </c>
      <c r="F508" s="165"/>
      <c r="G508" s="165">
        <v>2</v>
      </c>
      <c r="H508" s="165"/>
      <c r="I508" s="165"/>
      <c r="J508" s="165"/>
      <c r="K508" s="165">
        <v>2</v>
      </c>
      <c r="L508" s="252"/>
      <c r="M508" s="165"/>
      <c r="N508" s="165">
        <v>2</v>
      </c>
      <c r="O508" s="166">
        <v>2</v>
      </c>
      <c r="P508" s="165"/>
      <c r="Q508" s="165"/>
      <c r="R508" s="166"/>
      <c r="S508" s="190"/>
      <c r="T508" s="176"/>
      <c r="U508" s="402"/>
      <c r="V508" s="252"/>
      <c r="W508" s="252"/>
      <c r="X508" s="252"/>
      <c r="Y508" s="252"/>
      <c r="Z508" s="253"/>
      <c r="AA508" s="252"/>
      <c r="AB508" s="252"/>
      <c r="AC508" s="183"/>
      <c r="AD508" s="183"/>
      <c r="AE508" s="267"/>
      <c r="AF508" s="183"/>
      <c r="AG508" s="268"/>
      <c r="AH508" s="183"/>
      <c r="AI508" s="183"/>
      <c r="AJ508" s="183"/>
      <c r="AK508" s="183"/>
      <c r="AL508" s="266"/>
      <c r="AM508" s="183"/>
      <c r="AN508" s="268"/>
      <c r="AO508" s="269"/>
      <c r="AP508" s="183"/>
      <c r="AQ508" s="183"/>
      <c r="AR508" s="183"/>
      <c r="AS508" s="295"/>
      <c r="AT508" s="295"/>
      <c r="AU508" s="302"/>
      <c r="AV508" s="249"/>
      <c r="AW508" s="249"/>
      <c r="AX508" s="249"/>
      <c r="AY508" s="249"/>
      <c r="AZ508" s="249"/>
      <c r="BA508" s="250"/>
      <c r="BB508" s="250"/>
      <c r="BC508" s="250"/>
      <c r="BD508" s="250"/>
      <c r="BM508" s="12">
        <f t="shared" si="75"/>
        <v>0</v>
      </c>
      <c r="BN508" s="37">
        <f t="shared" si="67"/>
        <v>8</v>
      </c>
      <c r="BO508" s="38">
        <f t="shared" si="68"/>
        <v>0.011111111111111112</v>
      </c>
      <c r="BP508" s="120">
        <f t="shared" si="69"/>
        <v>4</v>
      </c>
      <c r="BQ508" s="121">
        <f t="shared" si="70"/>
        <v>0.005555555555555556</v>
      </c>
      <c r="BR508" s="108">
        <f t="shared" si="71"/>
        <v>0</v>
      </c>
      <c r="BS508" s="82">
        <f t="shared" si="72"/>
        <v>0</v>
      </c>
      <c r="BT508" s="136">
        <f t="shared" si="73"/>
        <v>0</v>
      </c>
      <c r="BU508" s="136">
        <f t="shared" si="74"/>
        <v>0</v>
      </c>
      <c r="BV508" s="109"/>
    </row>
    <row r="509" spans="1:74" ht="18.75" customHeight="1">
      <c r="A509" s="23"/>
      <c r="B509" s="171" t="s">
        <v>0</v>
      </c>
      <c r="C509" s="165"/>
      <c r="D509" s="165">
        <v>6</v>
      </c>
      <c r="E509" s="166">
        <v>6</v>
      </c>
      <c r="F509" s="165"/>
      <c r="G509" s="165">
        <v>6</v>
      </c>
      <c r="H509" s="165"/>
      <c r="I509" s="165"/>
      <c r="J509" s="165"/>
      <c r="K509" s="165">
        <v>6</v>
      </c>
      <c r="L509" s="252"/>
      <c r="M509" s="165"/>
      <c r="N509" s="165">
        <v>6</v>
      </c>
      <c r="O509" s="166">
        <v>6</v>
      </c>
      <c r="P509" s="165"/>
      <c r="Q509" s="165"/>
      <c r="R509" s="166"/>
      <c r="S509" s="190"/>
      <c r="T509" s="176"/>
      <c r="U509" s="402"/>
      <c r="V509" s="252"/>
      <c r="W509" s="252"/>
      <c r="X509" s="252"/>
      <c r="Y509" s="252"/>
      <c r="Z509" s="253"/>
      <c r="AA509" s="252"/>
      <c r="AB509" s="252"/>
      <c r="AC509" s="183"/>
      <c r="AD509" s="183"/>
      <c r="AE509" s="267"/>
      <c r="AF509" s="183"/>
      <c r="AG509" s="268"/>
      <c r="AH509" s="183"/>
      <c r="AI509" s="183"/>
      <c r="AJ509" s="183"/>
      <c r="AK509" s="183"/>
      <c r="AL509" s="266"/>
      <c r="AM509" s="183"/>
      <c r="AN509" s="268"/>
      <c r="AO509" s="269"/>
      <c r="AP509" s="183"/>
      <c r="AQ509" s="183"/>
      <c r="AR509" s="183"/>
      <c r="AS509" s="295"/>
      <c r="AT509" s="295"/>
      <c r="AU509" s="302"/>
      <c r="AV509" s="249"/>
      <c r="AW509" s="249"/>
      <c r="AX509" s="249"/>
      <c r="AY509" s="249"/>
      <c r="AZ509" s="249"/>
      <c r="BA509" s="250"/>
      <c r="BB509" s="250"/>
      <c r="BC509" s="250"/>
      <c r="BD509" s="250"/>
      <c r="BM509" s="12">
        <f t="shared" si="75"/>
        <v>0</v>
      </c>
      <c r="BN509" s="37">
        <f t="shared" si="67"/>
        <v>24</v>
      </c>
      <c r="BO509" s="38">
        <f t="shared" si="68"/>
        <v>0.03333333333333333</v>
      </c>
      <c r="BP509" s="120">
        <f t="shared" si="69"/>
        <v>12</v>
      </c>
      <c r="BQ509" s="121">
        <f t="shared" si="70"/>
        <v>0.016666666666666666</v>
      </c>
      <c r="BR509" s="108">
        <f t="shared" si="71"/>
        <v>0</v>
      </c>
      <c r="BS509" s="82">
        <f t="shared" si="72"/>
        <v>0</v>
      </c>
      <c r="BT509" s="136">
        <f t="shared" si="73"/>
        <v>0</v>
      </c>
      <c r="BU509" s="136">
        <f t="shared" si="74"/>
        <v>0</v>
      </c>
      <c r="BV509" s="109"/>
    </row>
    <row r="510" spans="1:74" ht="18.75" customHeight="1">
      <c r="A510" s="23"/>
      <c r="B510" s="172" t="s">
        <v>168</v>
      </c>
      <c r="C510" s="165"/>
      <c r="D510" s="165">
        <v>36</v>
      </c>
      <c r="E510" s="166">
        <v>36</v>
      </c>
      <c r="F510" s="165"/>
      <c r="G510" s="165">
        <v>36</v>
      </c>
      <c r="H510" s="165"/>
      <c r="I510" s="165"/>
      <c r="J510" s="165"/>
      <c r="K510" s="165">
        <v>36</v>
      </c>
      <c r="L510" s="252"/>
      <c r="M510" s="165"/>
      <c r="N510" s="165">
        <v>36</v>
      </c>
      <c r="O510" s="166">
        <v>36</v>
      </c>
      <c r="P510" s="165"/>
      <c r="Q510" s="165"/>
      <c r="R510" s="166"/>
      <c r="S510" s="190"/>
      <c r="T510" s="176"/>
      <c r="U510" s="402"/>
      <c r="V510" s="252"/>
      <c r="W510" s="252"/>
      <c r="X510" s="252"/>
      <c r="Y510" s="252"/>
      <c r="Z510" s="253"/>
      <c r="AA510" s="252"/>
      <c r="AB510" s="252"/>
      <c r="AC510" s="183"/>
      <c r="AD510" s="183"/>
      <c r="AE510" s="267"/>
      <c r="AF510" s="183"/>
      <c r="AG510" s="268"/>
      <c r="AH510" s="185">
        <v>36</v>
      </c>
      <c r="AI510" s="183"/>
      <c r="AJ510" s="183"/>
      <c r="AK510" s="183"/>
      <c r="AL510" s="266"/>
      <c r="AM510" s="183"/>
      <c r="AN510" s="268"/>
      <c r="AO510" s="269">
        <v>36</v>
      </c>
      <c r="AP510" s="183"/>
      <c r="AQ510" s="183"/>
      <c r="AR510" s="183"/>
      <c r="AS510" s="295"/>
      <c r="AT510" s="295"/>
      <c r="AU510" s="302"/>
      <c r="AV510" s="249"/>
      <c r="AW510" s="249"/>
      <c r="AX510" s="249"/>
      <c r="AY510" s="249"/>
      <c r="AZ510" s="249"/>
      <c r="BA510" s="250"/>
      <c r="BB510" s="250"/>
      <c r="BC510" s="250"/>
      <c r="BD510" s="250"/>
      <c r="BM510" s="12">
        <f t="shared" si="75"/>
        <v>0</v>
      </c>
      <c r="BN510" s="37">
        <f t="shared" si="67"/>
        <v>216</v>
      </c>
      <c r="BO510" s="38">
        <f t="shared" si="68"/>
        <v>0.3</v>
      </c>
      <c r="BP510" s="120">
        <f t="shared" si="69"/>
        <v>72</v>
      </c>
      <c r="BQ510" s="121">
        <f t="shared" si="70"/>
        <v>0.1</v>
      </c>
      <c r="BR510" s="108">
        <f t="shared" si="71"/>
        <v>0</v>
      </c>
      <c r="BS510" s="82">
        <f t="shared" si="72"/>
        <v>0</v>
      </c>
      <c r="BT510" s="136">
        <f t="shared" si="73"/>
        <v>0</v>
      </c>
      <c r="BU510" s="136">
        <f t="shared" si="74"/>
        <v>0</v>
      </c>
      <c r="BV510" s="109"/>
    </row>
    <row r="511" spans="1:74" ht="18.75" customHeight="1">
      <c r="A511" s="23"/>
      <c r="B511" s="171" t="s">
        <v>1</v>
      </c>
      <c r="C511" s="165"/>
      <c r="D511" s="165"/>
      <c r="E511" s="166"/>
      <c r="F511" s="165"/>
      <c r="G511" s="165"/>
      <c r="H511" s="165"/>
      <c r="I511" s="165"/>
      <c r="J511" s="165"/>
      <c r="K511" s="165"/>
      <c r="L511" s="252"/>
      <c r="M511" s="165"/>
      <c r="N511" s="165"/>
      <c r="O511" s="166"/>
      <c r="P511" s="165"/>
      <c r="Q511" s="165"/>
      <c r="R511" s="166"/>
      <c r="S511" s="190"/>
      <c r="T511" s="176"/>
      <c r="U511" s="402"/>
      <c r="V511" s="252"/>
      <c r="W511" s="252"/>
      <c r="X511" s="252"/>
      <c r="Y511" s="252"/>
      <c r="Z511" s="253"/>
      <c r="AA511" s="252"/>
      <c r="AB511" s="252"/>
      <c r="AC511" s="183"/>
      <c r="AD511" s="183"/>
      <c r="AE511" s="267"/>
      <c r="AF511" s="183"/>
      <c r="AG511" s="268"/>
      <c r="AH511" s="183"/>
      <c r="AI511" s="183"/>
      <c r="AJ511" s="183"/>
      <c r="AK511" s="183"/>
      <c r="AL511" s="266"/>
      <c r="AM511" s="183"/>
      <c r="AN511" s="268"/>
      <c r="AO511" s="269"/>
      <c r="AP511" s="183"/>
      <c r="AQ511" s="183"/>
      <c r="AR511" s="183"/>
      <c r="AS511" s="295"/>
      <c r="AT511" s="295"/>
      <c r="AU511" s="302"/>
      <c r="AV511" s="249"/>
      <c r="AW511" s="249"/>
      <c r="AX511" s="249"/>
      <c r="AY511" s="249"/>
      <c r="AZ511" s="249"/>
      <c r="BA511" s="250"/>
      <c r="BB511" s="250"/>
      <c r="BC511" s="250"/>
      <c r="BD511" s="250"/>
      <c r="BM511" s="12">
        <f t="shared" si="75"/>
        <v>0</v>
      </c>
      <c r="BN511" s="37">
        <f t="shared" si="67"/>
        <v>0</v>
      </c>
      <c r="BO511" s="38">
        <f t="shared" si="68"/>
        <v>0</v>
      </c>
      <c r="BP511" s="120">
        <f t="shared" si="69"/>
        <v>0</v>
      </c>
      <c r="BQ511" s="121">
        <f t="shared" si="70"/>
        <v>0</v>
      </c>
      <c r="BR511" s="108">
        <f t="shared" si="71"/>
        <v>0</v>
      </c>
      <c r="BS511" s="82">
        <f t="shared" si="72"/>
        <v>0</v>
      </c>
      <c r="BT511" s="136">
        <f t="shared" si="73"/>
        <v>0</v>
      </c>
      <c r="BU511" s="136">
        <f t="shared" si="74"/>
        <v>0</v>
      </c>
      <c r="BV511" s="109"/>
    </row>
    <row r="512" spans="1:74" ht="18.75" customHeight="1">
      <c r="A512" s="23" t="s">
        <v>137</v>
      </c>
      <c r="B512" s="171"/>
      <c r="C512" s="165"/>
      <c r="D512" s="165"/>
      <c r="E512" s="166"/>
      <c r="F512" s="165"/>
      <c r="G512" s="165"/>
      <c r="H512" s="165"/>
      <c r="I512" s="165"/>
      <c r="J512" s="165"/>
      <c r="K512" s="165"/>
      <c r="L512" s="252"/>
      <c r="M512" s="165"/>
      <c r="N512" s="165"/>
      <c r="O512" s="166"/>
      <c r="P512" s="165"/>
      <c r="Q512" s="165"/>
      <c r="R512" s="166"/>
      <c r="S512" s="190"/>
      <c r="T512" s="176"/>
      <c r="U512" s="402"/>
      <c r="V512" s="252"/>
      <c r="W512" s="252"/>
      <c r="X512" s="252"/>
      <c r="Y512" s="252"/>
      <c r="Z512" s="253"/>
      <c r="AA512" s="252"/>
      <c r="AB512" s="252"/>
      <c r="AC512" s="183"/>
      <c r="AD512" s="183"/>
      <c r="AE512" s="267"/>
      <c r="AF512" s="183"/>
      <c r="AG512" s="268"/>
      <c r="AH512" s="183"/>
      <c r="AI512" s="183"/>
      <c r="AJ512" s="183"/>
      <c r="AK512" s="183"/>
      <c r="AL512" s="266"/>
      <c r="AM512" s="183"/>
      <c r="AN512" s="268"/>
      <c r="AO512" s="269"/>
      <c r="AP512" s="183"/>
      <c r="AQ512" s="183"/>
      <c r="AR512" s="183"/>
      <c r="AS512" s="295"/>
      <c r="AT512" s="295"/>
      <c r="AU512" s="302"/>
      <c r="AV512" s="249"/>
      <c r="AW512" s="249"/>
      <c r="AX512" s="249"/>
      <c r="AY512" s="249"/>
      <c r="AZ512" s="249"/>
      <c r="BA512" s="250"/>
      <c r="BB512" s="250"/>
      <c r="BC512" s="250"/>
      <c r="BD512" s="250"/>
      <c r="BL512" s="20">
        <f>BN512+BP512</f>
        <v>772.62</v>
      </c>
      <c r="BM512" s="12">
        <f>BL512/720</f>
        <v>1.0730833333333334</v>
      </c>
      <c r="BN512" s="37">
        <f>SUM(BN513:BN529)</f>
        <v>260</v>
      </c>
      <c r="BO512" s="38">
        <f t="shared" si="68"/>
        <v>0.3611111111111111</v>
      </c>
      <c r="BP512" s="120">
        <f>SUM(BP513:BP529)</f>
        <v>512.62</v>
      </c>
      <c r="BQ512" s="121">
        <f t="shared" si="70"/>
        <v>0.7119722222222222</v>
      </c>
      <c r="BR512" s="108"/>
      <c r="BT512" s="136"/>
      <c r="BU512" s="136"/>
      <c r="BV512" s="109"/>
    </row>
    <row r="513" spans="2:74" ht="18.75" customHeight="1">
      <c r="B513" s="171" t="s">
        <v>311</v>
      </c>
      <c r="C513" s="165"/>
      <c r="D513" s="165"/>
      <c r="E513" s="166"/>
      <c r="F513" s="165"/>
      <c r="G513" s="165"/>
      <c r="H513" s="165"/>
      <c r="I513" s="165"/>
      <c r="J513" s="165"/>
      <c r="K513" s="165"/>
      <c r="L513" s="252"/>
      <c r="M513" s="165"/>
      <c r="N513" s="165"/>
      <c r="O513" s="166"/>
      <c r="P513" s="165"/>
      <c r="Q513" s="165"/>
      <c r="R513" s="166"/>
      <c r="S513" s="190"/>
      <c r="T513" s="176"/>
      <c r="U513" s="402"/>
      <c r="V513" s="252"/>
      <c r="W513" s="252"/>
      <c r="X513" s="252"/>
      <c r="Y513" s="252"/>
      <c r="Z513" s="253"/>
      <c r="AA513" s="252"/>
      <c r="AB513" s="252"/>
      <c r="AC513" s="183"/>
      <c r="AD513" s="183"/>
      <c r="AE513" s="267"/>
      <c r="AF513" s="183"/>
      <c r="AG513" s="268"/>
      <c r="AH513" s="183"/>
      <c r="AI513" s="183"/>
      <c r="AJ513" s="183"/>
      <c r="AK513" s="183"/>
      <c r="AL513" s="266"/>
      <c r="AM513" s="183"/>
      <c r="AN513" s="268"/>
      <c r="AO513" s="269"/>
      <c r="AP513" s="183"/>
      <c r="AQ513" s="183"/>
      <c r="AR513" s="183"/>
      <c r="AS513" s="295"/>
      <c r="AT513" s="295"/>
      <c r="AU513" s="302"/>
      <c r="AV513" s="249"/>
      <c r="AW513" s="249"/>
      <c r="AX513" s="249"/>
      <c r="AY513" s="249"/>
      <c r="AZ513" s="249"/>
      <c r="BA513" s="250"/>
      <c r="BB513" s="250"/>
      <c r="BC513" s="250"/>
      <c r="BD513" s="250"/>
      <c r="BG513" s="357">
        <v>14</v>
      </c>
      <c r="BM513" s="12">
        <f t="shared" si="75"/>
        <v>0</v>
      </c>
      <c r="BN513" s="37">
        <f t="shared" si="67"/>
        <v>0</v>
      </c>
      <c r="BO513" s="38">
        <f t="shared" si="68"/>
        <v>0</v>
      </c>
      <c r="BP513" s="120">
        <f t="shared" si="69"/>
        <v>14</v>
      </c>
      <c r="BQ513" s="121">
        <f t="shared" si="70"/>
        <v>0.019444444444444445</v>
      </c>
      <c r="BR513" s="108">
        <f t="shared" si="71"/>
        <v>0</v>
      </c>
      <c r="BS513" s="82">
        <f t="shared" si="72"/>
        <v>0</v>
      </c>
      <c r="BT513" s="136">
        <f t="shared" si="73"/>
        <v>0</v>
      </c>
      <c r="BU513" s="136">
        <f t="shared" si="74"/>
        <v>0</v>
      </c>
      <c r="BV513" s="109"/>
    </row>
    <row r="514" spans="1:74" ht="18.75" customHeight="1">
      <c r="A514" s="23"/>
      <c r="B514" s="171" t="s">
        <v>308</v>
      </c>
      <c r="C514" s="165"/>
      <c r="D514" s="165"/>
      <c r="E514" s="166"/>
      <c r="F514" s="165"/>
      <c r="G514" s="165"/>
      <c r="H514" s="165"/>
      <c r="I514" s="165"/>
      <c r="J514" s="165"/>
      <c r="K514" s="165"/>
      <c r="L514" s="252"/>
      <c r="M514" s="165"/>
      <c r="N514" s="165"/>
      <c r="O514" s="166"/>
      <c r="P514" s="165"/>
      <c r="Q514" s="165"/>
      <c r="R514" s="166"/>
      <c r="S514" s="190"/>
      <c r="T514" s="176"/>
      <c r="U514" s="402"/>
      <c r="V514" s="252"/>
      <c r="W514" s="252"/>
      <c r="X514" s="252"/>
      <c r="Y514" s="252"/>
      <c r="Z514" s="253"/>
      <c r="AA514" s="252"/>
      <c r="AB514" s="252"/>
      <c r="AC514" s="183"/>
      <c r="AD514" s="183"/>
      <c r="AE514" s="267"/>
      <c r="AF514" s="183"/>
      <c r="AG514" s="268"/>
      <c r="AH514" s="183"/>
      <c r="AI514" s="183"/>
      <c r="AJ514" s="183"/>
      <c r="AK514" s="183"/>
      <c r="AL514" s="266"/>
      <c r="AM514" s="183"/>
      <c r="AN514" s="268"/>
      <c r="AO514" s="269"/>
      <c r="AP514" s="183"/>
      <c r="AQ514" s="183"/>
      <c r="AR514" s="183"/>
      <c r="AS514" s="295"/>
      <c r="AT514" s="295"/>
      <c r="AU514" s="302"/>
      <c r="AV514" s="249"/>
      <c r="AW514" s="249"/>
      <c r="AX514" s="249"/>
      <c r="AY514" s="249"/>
      <c r="AZ514" s="249"/>
      <c r="BA514" s="250"/>
      <c r="BB514" s="250"/>
      <c r="BC514" s="250"/>
      <c r="BD514" s="250"/>
      <c r="BG514" s="357">
        <v>4.62</v>
      </c>
      <c r="BM514" s="12">
        <f t="shared" si="75"/>
        <v>0</v>
      </c>
      <c r="BN514" s="37">
        <f t="shared" si="67"/>
        <v>0</v>
      </c>
      <c r="BO514" s="38">
        <f t="shared" si="68"/>
        <v>0</v>
      </c>
      <c r="BP514" s="120">
        <f t="shared" si="69"/>
        <v>4.62</v>
      </c>
      <c r="BQ514" s="121">
        <f t="shared" si="70"/>
        <v>0.006416666666666667</v>
      </c>
      <c r="BR514" s="108">
        <f t="shared" si="71"/>
        <v>0</v>
      </c>
      <c r="BS514" s="82">
        <f t="shared" si="72"/>
        <v>0</v>
      </c>
      <c r="BT514" s="136">
        <f t="shared" si="73"/>
        <v>0</v>
      </c>
      <c r="BU514" s="136">
        <f t="shared" si="74"/>
        <v>0</v>
      </c>
      <c r="BV514" s="109"/>
    </row>
    <row r="515" spans="2:74" ht="18.75" customHeight="1">
      <c r="B515" s="172" t="s">
        <v>202</v>
      </c>
      <c r="C515" s="165"/>
      <c r="D515" s="165"/>
      <c r="E515" s="166"/>
      <c r="F515" s="165"/>
      <c r="G515" s="165"/>
      <c r="H515" s="165"/>
      <c r="I515" s="165"/>
      <c r="J515" s="165"/>
      <c r="K515" s="165"/>
      <c r="L515" s="252"/>
      <c r="M515" s="165"/>
      <c r="N515" s="165"/>
      <c r="O515" s="166"/>
      <c r="P515" s="165"/>
      <c r="Q515" s="165"/>
      <c r="R515" s="166"/>
      <c r="S515" s="190"/>
      <c r="T515" s="176"/>
      <c r="U515" s="402"/>
      <c r="V515" s="252"/>
      <c r="W515" s="252"/>
      <c r="X515" s="252"/>
      <c r="Y515" s="252"/>
      <c r="Z515" s="253"/>
      <c r="AA515" s="252"/>
      <c r="AB515" s="252"/>
      <c r="AC515" s="183"/>
      <c r="AD515" s="183"/>
      <c r="AE515" s="267"/>
      <c r="AF515" s="183"/>
      <c r="AG515" s="268"/>
      <c r="AH515" s="183"/>
      <c r="AI515" s="183"/>
      <c r="AJ515" s="183"/>
      <c r="AK515" s="183"/>
      <c r="AL515" s="266"/>
      <c r="AM515" s="183"/>
      <c r="AN515" s="268">
        <v>72</v>
      </c>
      <c r="AO515" s="269"/>
      <c r="AP515" s="183"/>
      <c r="AQ515" s="183"/>
      <c r="AR515" s="183"/>
      <c r="AS515" s="295"/>
      <c r="AT515" s="295"/>
      <c r="AU515" s="302"/>
      <c r="AV515" s="249"/>
      <c r="AW515" s="249"/>
      <c r="AX515" s="249"/>
      <c r="AY515" s="249"/>
      <c r="AZ515" s="249"/>
      <c r="BA515" s="250"/>
      <c r="BB515" s="250"/>
      <c r="BC515" s="250"/>
      <c r="BD515" s="250"/>
      <c r="BM515" s="12">
        <f t="shared" si="75"/>
        <v>0</v>
      </c>
      <c r="BN515" s="37">
        <f t="shared" si="67"/>
        <v>0</v>
      </c>
      <c r="BO515" s="38">
        <f t="shared" si="68"/>
        <v>0</v>
      </c>
      <c r="BP515" s="120">
        <f t="shared" si="69"/>
        <v>72</v>
      </c>
      <c r="BQ515" s="121">
        <f t="shared" si="70"/>
        <v>0.1</v>
      </c>
      <c r="BR515" s="108">
        <f t="shared" si="71"/>
        <v>0</v>
      </c>
      <c r="BS515" s="82">
        <f t="shared" si="72"/>
        <v>0</v>
      </c>
      <c r="BT515" s="136">
        <f t="shared" si="73"/>
        <v>0</v>
      </c>
      <c r="BU515" s="136">
        <f t="shared" si="74"/>
        <v>0</v>
      </c>
      <c r="BV515" s="109"/>
    </row>
    <row r="516" spans="1:74" ht="75" customHeight="1">
      <c r="A516" s="23"/>
      <c r="B516" s="172" t="s">
        <v>203</v>
      </c>
      <c r="C516" s="165"/>
      <c r="D516" s="165"/>
      <c r="E516" s="166"/>
      <c r="F516" s="165"/>
      <c r="G516" s="165"/>
      <c r="H516" s="165"/>
      <c r="I516" s="165"/>
      <c r="J516" s="165"/>
      <c r="K516" s="165"/>
      <c r="L516" s="252"/>
      <c r="M516" s="165"/>
      <c r="N516" s="165"/>
      <c r="O516" s="166"/>
      <c r="P516" s="165"/>
      <c r="Q516" s="165"/>
      <c r="R516" s="166"/>
      <c r="S516" s="190"/>
      <c r="T516" s="176"/>
      <c r="U516" s="402"/>
      <c r="V516" s="252"/>
      <c r="W516" s="252"/>
      <c r="X516" s="252"/>
      <c r="Y516" s="252"/>
      <c r="Z516" s="253"/>
      <c r="AA516" s="252"/>
      <c r="AB516" s="252"/>
      <c r="AC516" s="183"/>
      <c r="AD516" s="183"/>
      <c r="AE516" s="267"/>
      <c r="AF516" s="183"/>
      <c r="AG516" s="268"/>
      <c r="AH516" s="183"/>
      <c r="AI516" s="183"/>
      <c r="AJ516" s="183"/>
      <c r="AK516" s="183"/>
      <c r="AL516" s="266"/>
      <c r="AM516" s="183"/>
      <c r="AN516" s="268">
        <v>276</v>
      </c>
      <c r="AO516" s="269"/>
      <c r="AP516" s="183"/>
      <c r="AQ516" s="183"/>
      <c r="AR516" s="183"/>
      <c r="AS516" s="295"/>
      <c r="AT516" s="295"/>
      <c r="AU516" s="302"/>
      <c r="AV516" s="249"/>
      <c r="AW516" s="249"/>
      <c r="AX516" s="249"/>
      <c r="AY516" s="249"/>
      <c r="AZ516" s="249"/>
      <c r="BA516" s="250"/>
      <c r="BB516" s="250"/>
      <c r="BC516" s="250"/>
      <c r="BD516" s="250"/>
      <c r="BM516" s="12">
        <f t="shared" si="75"/>
        <v>0</v>
      </c>
      <c r="BN516" s="37">
        <f t="shared" si="67"/>
        <v>0</v>
      </c>
      <c r="BO516" s="38">
        <f t="shared" si="68"/>
        <v>0</v>
      </c>
      <c r="BP516" s="120">
        <f t="shared" si="69"/>
        <v>276</v>
      </c>
      <c r="BQ516" s="121">
        <f t="shared" si="70"/>
        <v>0.38333333333333336</v>
      </c>
      <c r="BR516" s="108">
        <f t="shared" si="71"/>
        <v>0</v>
      </c>
      <c r="BS516" s="82">
        <f t="shared" si="72"/>
        <v>0</v>
      </c>
      <c r="BT516" s="136">
        <f t="shared" si="73"/>
        <v>0</v>
      </c>
      <c r="BU516" s="136">
        <f t="shared" si="74"/>
        <v>0</v>
      </c>
      <c r="BV516" s="109"/>
    </row>
    <row r="517" spans="1:74" ht="18.75" customHeight="1">
      <c r="A517" s="23"/>
      <c r="B517" s="171" t="s">
        <v>1</v>
      </c>
      <c r="C517" s="165"/>
      <c r="D517" s="165"/>
      <c r="E517" s="166"/>
      <c r="F517" s="165"/>
      <c r="G517" s="165"/>
      <c r="H517" s="165"/>
      <c r="I517" s="165"/>
      <c r="J517" s="165"/>
      <c r="K517" s="165"/>
      <c r="L517" s="252"/>
      <c r="M517" s="165"/>
      <c r="N517" s="165"/>
      <c r="O517" s="166"/>
      <c r="P517" s="165"/>
      <c r="Q517" s="165"/>
      <c r="R517" s="166"/>
      <c r="S517" s="190"/>
      <c r="T517" s="176"/>
      <c r="U517" s="402"/>
      <c r="V517" s="252"/>
      <c r="W517" s="252"/>
      <c r="X517" s="252"/>
      <c r="Y517" s="252"/>
      <c r="Z517" s="253"/>
      <c r="AA517" s="252"/>
      <c r="AB517" s="252"/>
      <c r="AC517" s="183"/>
      <c r="AD517" s="183"/>
      <c r="AE517" s="267"/>
      <c r="AF517" s="183"/>
      <c r="AG517" s="268"/>
      <c r="AH517" s="183"/>
      <c r="AI517" s="183"/>
      <c r="AJ517" s="183"/>
      <c r="AK517" s="183"/>
      <c r="AL517" s="266"/>
      <c r="AM517" s="183"/>
      <c r="AN517" s="268">
        <v>2</v>
      </c>
      <c r="AO517" s="269"/>
      <c r="AP517" s="183"/>
      <c r="AQ517" s="183"/>
      <c r="AR517" s="183"/>
      <c r="AS517" s="295"/>
      <c r="AT517" s="295"/>
      <c r="AU517" s="302"/>
      <c r="AV517" s="249"/>
      <c r="AW517" s="249"/>
      <c r="AX517" s="249"/>
      <c r="AY517" s="249"/>
      <c r="AZ517" s="249"/>
      <c r="BA517" s="250"/>
      <c r="BB517" s="250"/>
      <c r="BC517" s="250"/>
      <c r="BD517" s="250"/>
      <c r="BM517" s="12">
        <f t="shared" si="75"/>
        <v>0</v>
      </c>
      <c r="BN517" s="37">
        <f t="shared" si="67"/>
        <v>0</v>
      </c>
      <c r="BO517" s="38">
        <f t="shared" si="68"/>
        <v>0</v>
      </c>
      <c r="BP517" s="120">
        <f t="shared" si="69"/>
        <v>2</v>
      </c>
      <c r="BQ517" s="121">
        <f t="shared" si="70"/>
        <v>0.002777777777777778</v>
      </c>
      <c r="BR517" s="108">
        <f t="shared" si="71"/>
        <v>0</v>
      </c>
      <c r="BS517" s="82">
        <f t="shared" si="72"/>
        <v>0</v>
      </c>
      <c r="BT517" s="136">
        <f t="shared" si="73"/>
        <v>0</v>
      </c>
      <c r="BU517" s="136">
        <f t="shared" si="74"/>
        <v>0</v>
      </c>
      <c r="BV517" s="109"/>
    </row>
    <row r="518" spans="1:74" ht="18.75" customHeight="1">
      <c r="A518" s="23"/>
      <c r="B518" s="171" t="s">
        <v>0</v>
      </c>
      <c r="C518" s="165"/>
      <c r="D518" s="165"/>
      <c r="E518" s="166"/>
      <c r="F518" s="165"/>
      <c r="G518" s="165"/>
      <c r="H518" s="165"/>
      <c r="I518" s="165"/>
      <c r="J518" s="165"/>
      <c r="K518" s="165"/>
      <c r="L518" s="252"/>
      <c r="M518" s="165"/>
      <c r="N518" s="165"/>
      <c r="O518" s="166"/>
      <c r="P518" s="165"/>
      <c r="Q518" s="165"/>
      <c r="R518" s="166"/>
      <c r="S518" s="190"/>
      <c r="T518" s="176"/>
      <c r="U518" s="402"/>
      <c r="V518" s="252"/>
      <c r="W518" s="252"/>
      <c r="X518" s="252"/>
      <c r="Y518" s="252"/>
      <c r="Z518" s="253"/>
      <c r="AA518" s="252"/>
      <c r="AB518" s="252"/>
      <c r="AC518" s="183"/>
      <c r="AD518" s="183"/>
      <c r="AE518" s="267"/>
      <c r="AF518" s="183"/>
      <c r="AG518" s="268"/>
      <c r="AH518" s="183"/>
      <c r="AI518" s="183"/>
      <c r="AJ518" s="183"/>
      <c r="AK518" s="183"/>
      <c r="AL518" s="266"/>
      <c r="AM518" s="183"/>
      <c r="AN518" s="268">
        <v>6</v>
      </c>
      <c r="AO518" s="269"/>
      <c r="AP518" s="183"/>
      <c r="AQ518" s="183"/>
      <c r="AR518" s="183"/>
      <c r="AS518" s="295"/>
      <c r="AT518" s="295"/>
      <c r="AU518" s="302"/>
      <c r="AV518" s="249"/>
      <c r="AW518" s="249"/>
      <c r="AX518" s="249"/>
      <c r="AY518" s="249"/>
      <c r="AZ518" s="249"/>
      <c r="BA518" s="250"/>
      <c r="BB518" s="250"/>
      <c r="BC518" s="250"/>
      <c r="BD518" s="250"/>
      <c r="BM518" s="12">
        <f t="shared" si="75"/>
        <v>0</v>
      </c>
      <c r="BN518" s="37">
        <f t="shared" si="67"/>
        <v>0</v>
      </c>
      <c r="BO518" s="38">
        <f t="shared" si="68"/>
        <v>0</v>
      </c>
      <c r="BP518" s="120">
        <f t="shared" si="69"/>
        <v>6</v>
      </c>
      <c r="BQ518" s="121">
        <f t="shared" si="70"/>
        <v>0.008333333333333333</v>
      </c>
      <c r="BR518" s="108">
        <f t="shared" si="71"/>
        <v>0</v>
      </c>
      <c r="BS518" s="82">
        <f t="shared" si="72"/>
        <v>0</v>
      </c>
      <c r="BT518" s="136">
        <f t="shared" si="73"/>
        <v>0</v>
      </c>
      <c r="BU518" s="136">
        <f t="shared" si="74"/>
        <v>0</v>
      </c>
      <c r="BV518" s="109"/>
    </row>
    <row r="519" spans="1:74" ht="28.5" customHeight="1">
      <c r="A519" s="23"/>
      <c r="B519" s="172" t="s">
        <v>204</v>
      </c>
      <c r="C519" s="165"/>
      <c r="D519" s="165"/>
      <c r="E519" s="166"/>
      <c r="F519" s="165"/>
      <c r="G519" s="165"/>
      <c r="H519" s="165"/>
      <c r="I519" s="165"/>
      <c r="J519" s="165"/>
      <c r="K519" s="165"/>
      <c r="L519" s="252"/>
      <c r="M519" s="165"/>
      <c r="N519" s="165"/>
      <c r="O519" s="166"/>
      <c r="P519" s="165"/>
      <c r="Q519" s="165"/>
      <c r="R519" s="166"/>
      <c r="S519" s="190"/>
      <c r="T519" s="176"/>
      <c r="U519" s="402"/>
      <c r="V519" s="252"/>
      <c r="W519" s="252"/>
      <c r="X519" s="252"/>
      <c r="Y519" s="252"/>
      <c r="Z519" s="253"/>
      <c r="AA519" s="252"/>
      <c r="AB519" s="252"/>
      <c r="AC519" s="183"/>
      <c r="AD519" s="183"/>
      <c r="AE519" s="267"/>
      <c r="AF519" s="183"/>
      <c r="AG519" s="268"/>
      <c r="AH519" s="183"/>
      <c r="AI519" s="183"/>
      <c r="AJ519" s="183"/>
      <c r="AK519" s="183"/>
      <c r="AL519" s="266"/>
      <c r="AM519" s="183"/>
      <c r="AN519" s="268">
        <v>98</v>
      </c>
      <c r="AO519" s="269"/>
      <c r="AP519" s="183"/>
      <c r="AQ519" s="183"/>
      <c r="AR519" s="183"/>
      <c r="AS519" s="295"/>
      <c r="AT519" s="295"/>
      <c r="AU519" s="302"/>
      <c r="AV519" s="249"/>
      <c r="AW519" s="249"/>
      <c r="AX519" s="249"/>
      <c r="AY519" s="249"/>
      <c r="AZ519" s="249"/>
      <c r="BA519" s="250"/>
      <c r="BB519" s="250"/>
      <c r="BC519" s="250"/>
      <c r="BD519" s="250"/>
      <c r="BM519" s="12">
        <f t="shared" si="75"/>
        <v>0</v>
      </c>
      <c r="BN519" s="37">
        <f t="shared" si="67"/>
        <v>0</v>
      </c>
      <c r="BO519" s="38">
        <f t="shared" si="68"/>
        <v>0</v>
      </c>
      <c r="BP519" s="120">
        <f t="shared" si="69"/>
        <v>98</v>
      </c>
      <c r="BQ519" s="121">
        <f t="shared" si="70"/>
        <v>0.1361111111111111</v>
      </c>
      <c r="BR519" s="108">
        <f t="shared" si="71"/>
        <v>0</v>
      </c>
      <c r="BS519" s="82">
        <f t="shared" si="72"/>
        <v>0</v>
      </c>
      <c r="BT519" s="136">
        <f t="shared" si="73"/>
        <v>0</v>
      </c>
      <c r="BU519" s="136">
        <f t="shared" si="74"/>
        <v>0</v>
      </c>
      <c r="BV519" s="109"/>
    </row>
    <row r="520" spans="1:74" ht="14.25" customHeight="1">
      <c r="A520" s="23"/>
      <c r="B520" s="171" t="s">
        <v>1</v>
      </c>
      <c r="C520" s="165"/>
      <c r="D520" s="165"/>
      <c r="E520" s="166"/>
      <c r="F520" s="165"/>
      <c r="G520" s="165"/>
      <c r="H520" s="165"/>
      <c r="I520" s="165"/>
      <c r="J520" s="165"/>
      <c r="K520" s="165"/>
      <c r="L520" s="252"/>
      <c r="M520" s="165"/>
      <c r="N520" s="165"/>
      <c r="O520" s="166"/>
      <c r="P520" s="165"/>
      <c r="Q520" s="165"/>
      <c r="R520" s="166"/>
      <c r="S520" s="190"/>
      <c r="T520" s="176"/>
      <c r="U520" s="402"/>
      <c r="V520" s="252"/>
      <c r="W520" s="252"/>
      <c r="X520" s="252"/>
      <c r="Y520" s="252"/>
      <c r="Z520" s="253"/>
      <c r="AA520" s="252"/>
      <c r="AB520" s="252"/>
      <c r="AC520" s="183"/>
      <c r="AD520" s="183"/>
      <c r="AE520" s="267"/>
      <c r="AF520" s="183"/>
      <c r="AG520" s="268"/>
      <c r="AH520" s="183"/>
      <c r="AI520" s="183"/>
      <c r="AJ520" s="183"/>
      <c r="AK520" s="183"/>
      <c r="AL520" s="266"/>
      <c r="AM520" s="183"/>
      <c r="AN520" s="268">
        <v>2</v>
      </c>
      <c r="AO520" s="269"/>
      <c r="AP520" s="183"/>
      <c r="AQ520" s="183"/>
      <c r="AR520" s="183"/>
      <c r="AS520" s="295"/>
      <c r="AT520" s="295"/>
      <c r="AU520" s="302"/>
      <c r="AV520" s="249"/>
      <c r="AW520" s="249"/>
      <c r="AX520" s="249"/>
      <c r="AY520" s="249"/>
      <c r="AZ520" s="249"/>
      <c r="BA520" s="250"/>
      <c r="BB520" s="250"/>
      <c r="BC520" s="250"/>
      <c r="BD520" s="250"/>
      <c r="BM520" s="12">
        <f t="shared" si="75"/>
        <v>0</v>
      </c>
      <c r="BN520" s="37">
        <f t="shared" si="67"/>
        <v>0</v>
      </c>
      <c r="BO520" s="38">
        <f t="shared" si="68"/>
        <v>0</v>
      </c>
      <c r="BP520" s="120">
        <f t="shared" si="69"/>
        <v>2</v>
      </c>
      <c r="BQ520" s="121">
        <f t="shared" si="70"/>
        <v>0.002777777777777778</v>
      </c>
      <c r="BR520" s="108">
        <f t="shared" si="71"/>
        <v>0</v>
      </c>
      <c r="BS520" s="82">
        <f t="shared" si="72"/>
        <v>0</v>
      </c>
      <c r="BT520" s="136">
        <f t="shared" si="73"/>
        <v>0</v>
      </c>
      <c r="BU520" s="136">
        <f t="shared" si="74"/>
        <v>0</v>
      </c>
      <c r="BV520" s="109"/>
    </row>
    <row r="521" spans="1:74" ht="12.75" customHeight="1">
      <c r="A521" s="23"/>
      <c r="B521" s="171" t="s">
        <v>0</v>
      </c>
      <c r="C521" s="165"/>
      <c r="D521" s="165"/>
      <c r="E521" s="166"/>
      <c r="F521" s="165"/>
      <c r="G521" s="165"/>
      <c r="H521" s="165"/>
      <c r="I521" s="165"/>
      <c r="J521" s="165"/>
      <c r="K521" s="165"/>
      <c r="L521" s="252"/>
      <c r="M521" s="165"/>
      <c r="N521" s="165"/>
      <c r="O521" s="166"/>
      <c r="P521" s="165"/>
      <c r="Q521" s="165"/>
      <c r="R521" s="166"/>
      <c r="S521" s="190"/>
      <c r="T521" s="176"/>
      <c r="U521" s="402"/>
      <c r="V521" s="252"/>
      <c r="W521" s="252"/>
      <c r="X521" s="252"/>
      <c r="Y521" s="252"/>
      <c r="Z521" s="253"/>
      <c r="AA521" s="252"/>
      <c r="AB521" s="252"/>
      <c r="AC521" s="183"/>
      <c r="AD521" s="183"/>
      <c r="AE521" s="267"/>
      <c r="AF521" s="183"/>
      <c r="AG521" s="268"/>
      <c r="AH521" s="183"/>
      <c r="AI521" s="183"/>
      <c r="AJ521" s="183"/>
      <c r="AK521" s="183"/>
      <c r="AL521" s="266"/>
      <c r="AM521" s="183"/>
      <c r="AN521" s="268">
        <v>6</v>
      </c>
      <c r="AO521" s="269"/>
      <c r="AP521" s="183"/>
      <c r="AQ521" s="183"/>
      <c r="AR521" s="183"/>
      <c r="AS521" s="295"/>
      <c r="AT521" s="295"/>
      <c r="AU521" s="302"/>
      <c r="AV521" s="249"/>
      <c r="AW521" s="249"/>
      <c r="AX521" s="249"/>
      <c r="AY521" s="249"/>
      <c r="AZ521" s="249"/>
      <c r="BA521" s="250"/>
      <c r="BB521" s="250"/>
      <c r="BC521" s="250"/>
      <c r="BD521" s="250"/>
      <c r="BM521" s="12">
        <f t="shared" si="75"/>
        <v>0</v>
      </c>
      <c r="BN521" s="37">
        <f t="shared" si="67"/>
        <v>0</v>
      </c>
      <c r="BO521" s="38">
        <f t="shared" si="68"/>
        <v>0</v>
      </c>
      <c r="BP521" s="120">
        <f t="shared" si="69"/>
        <v>6</v>
      </c>
      <c r="BQ521" s="121">
        <f t="shared" si="70"/>
        <v>0.008333333333333333</v>
      </c>
      <c r="BR521" s="108">
        <f t="shared" si="71"/>
        <v>0</v>
      </c>
      <c r="BS521" s="82">
        <f t="shared" si="72"/>
        <v>0</v>
      </c>
      <c r="BT521" s="136">
        <f t="shared" si="73"/>
        <v>0</v>
      </c>
      <c r="BU521" s="136">
        <f t="shared" si="74"/>
        <v>0</v>
      </c>
      <c r="BV521" s="109"/>
    </row>
    <row r="522" spans="1:74" ht="18.75" customHeight="1">
      <c r="A522" s="23"/>
      <c r="B522" s="171" t="s">
        <v>155</v>
      </c>
      <c r="C522" s="165"/>
      <c r="D522" s="165"/>
      <c r="E522" s="166"/>
      <c r="F522" s="165"/>
      <c r="G522" s="165"/>
      <c r="H522" s="165"/>
      <c r="I522" s="165"/>
      <c r="J522" s="165"/>
      <c r="K522" s="165"/>
      <c r="L522" s="252"/>
      <c r="M522" s="165"/>
      <c r="N522" s="165"/>
      <c r="O522" s="166"/>
      <c r="P522" s="165"/>
      <c r="Q522" s="165"/>
      <c r="R522" s="166"/>
      <c r="S522" s="190"/>
      <c r="T522" s="176"/>
      <c r="U522" s="402"/>
      <c r="V522" s="252"/>
      <c r="W522" s="252"/>
      <c r="X522" s="252"/>
      <c r="Y522" s="252"/>
      <c r="Z522" s="253"/>
      <c r="AA522" s="252"/>
      <c r="AB522" s="252"/>
      <c r="AC522" s="183"/>
      <c r="AD522" s="183"/>
      <c r="AE522" s="267"/>
      <c r="AF522" s="183"/>
      <c r="AG522" s="268"/>
      <c r="AH522" s="183"/>
      <c r="AI522" s="183"/>
      <c r="AJ522" s="183"/>
      <c r="AK522" s="183"/>
      <c r="AL522" s="266"/>
      <c r="AM522" s="183"/>
      <c r="AN522" s="268"/>
      <c r="AO522" s="269"/>
      <c r="AP522" s="183"/>
      <c r="AQ522" s="183"/>
      <c r="AR522" s="183"/>
      <c r="AS522" s="295"/>
      <c r="AT522" s="295"/>
      <c r="AU522" s="302"/>
      <c r="AV522" s="249"/>
      <c r="AW522" s="249"/>
      <c r="AX522" s="249"/>
      <c r="AY522" s="249"/>
      <c r="AZ522" s="249"/>
      <c r="BA522" s="250"/>
      <c r="BB522" s="250"/>
      <c r="BC522" s="250"/>
      <c r="BD522" s="250"/>
      <c r="BM522" s="12">
        <f t="shared" si="75"/>
        <v>0</v>
      </c>
      <c r="BN522" s="37">
        <f t="shared" si="67"/>
        <v>0</v>
      </c>
      <c r="BO522" s="38">
        <f t="shared" si="68"/>
        <v>0</v>
      </c>
      <c r="BP522" s="120">
        <f t="shared" si="69"/>
        <v>0</v>
      </c>
      <c r="BQ522" s="121">
        <f t="shared" si="70"/>
        <v>0</v>
      </c>
      <c r="BR522" s="108">
        <f t="shared" si="71"/>
        <v>0</v>
      </c>
      <c r="BS522" s="82">
        <f t="shared" si="72"/>
        <v>0</v>
      </c>
      <c r="BT522" s="136">
        <f t="shared" si="73"/>
        <v>0</v>
      </c>
      <c r="BU522" s="136">
        <f t="shared" si="74"/>
        <v>0</v>
      </c>
      <c r="BV522" s="109"/>
    </row>
    <row r="523" spans="1:75" s="1" customFormat="1" ht="49.5" customHeight="1">
      <c r="A523" s="23"/>
      <c r="B523" s="172" t="s">
        <v>161</v>
      </c>
      <c r="C523" s="271"/>
      <c r="D523" s="271"/>
      <c r="E523" s="272"/>
      <c r="F523" s="271"/>
      <c r="G523" s="271"/>
      <c r="H523" s="271"/>
      <c r="I523" s="271"/>
      <c r="J523" s="271"/>
      <c r="K523" s="271"/>
      <c r="L523" s="256"/>
      <c r="M523" s="271"/>
      <c r="N523" s="271"/>
      <c r="O523" s="272"/>
      <c r="P523" s="271"/>
      <c r="Q523" s="271"/>
      <c r="R523" s="272"/>
      <c r="S523" s="254"/>
      <c r="T523" s="255"/>
      <c r="U523" s="403"/>
      <c r="V523" s="256"/>
      <c r="W523" s="256"/>
      <c r="X523" s="181">
        <v>122</v>
      </c>
      <c r="Y523" s="256"/>
      <c r="Z523" s="257"/>
      <c r="AA523" s="256"/>
      <c r="AB523" s="252"/>
      <c r="AC523" s="183"/>
      <c r="AD523" s="183"/>
      <c r="AE523" s="267"/>
      <c r="AF523" s="183"/>
      <c r="AG523" s="268"/>
      <c r="AH523" s="183"/>
      <c r="AI523" s="183"/>
      <c r="AJ523" s="183"/>
      <c r="AK523" s="187">
        <v>122</v>
      </c>
      <c r="AL523" s="266"/>
      <c r="AM523" s="183"/>
      <c r="AN523" s="268"/>
      <c r="AO523" s="269"/>
      <c r="AP523" s="183"/>
      <c r="AQ523" s="183"/>
      <c r="AR523" s="183"/>
      <c r="AS523" s="295"/>
      <c r="AT523" s="295"/>
      <c r="AU523" s="302"/>
      <c r="AV523" s="249"/>
      <c r="AW523" s="249"/>
      <c r="AX523" s="249"/>
      <c r="AY523" s="249"/>
      <c r="AZ523" s="249"/>
      <c r="BA523" s="250"/>
      <c r="BB523" s="250"/>
      <c r="BC523" s="250"/>
      <c r="BD523" s="250"/>
      <c r="BE523" s="357"/>
      <c r="BF523" s="357"/>
      <c r="BG523" s="357"/>
      <c r="BH523" s="357"/>
      <c r="BI523" s="357"/>
      <c r="BJ523" s="357"/>
      <c r="BK523" s="357"/>
      <c r="BL523" s="20"/>
      <c r="BM523" s="12">
        <f t="shared" si="75"/>
        <v>0</v>
      </c>
      <c r="BN523" s="37">
        <f t="shared" si="67"/>
        <v>244</v>
      </c>
      <c r="BO523" s="38">
        <f t="shared" si="68"/>
        <v>0.3388888888888889</v>
      </c>
      <c r="BP523" s="120">
        <f t="shared" si="69"/>
        <v>0</v>
      </c>
      <c r="BQ523" s="121">
        <f t="shared" si="70"/>
        <v>0</v>
      </c>
      <c r="BR523" s="108">
        <f t="shared" si="71"/>
        <v>0</v>
      </c>
      <c r="BS523" s="82">
        <f t="shared" si="72"/>
        <v>0</v>
      </c>
      <c r="BT523" s="136">
        <f t="shared" si="73"/>
        <v>0</v>
      </c>
      <c r="BU523" s="136">
        <f t="shared" si="74"/>
        <v>0</v>
      </c>
      <c r="BV523" s="109"/>
      <c r="BW523" s="5"/>
    </row>
    <row r="524" spans="1:75" s="1" customFormat="1" ht="14.25" customHeight="1">
      <c r="A524" s="23"/>
      <c r="B524" s="171" t="s">
        <v>1</v>
      </c>
      <c r="C524" s="271"/>
      <c r="D524" s="271"/>
      <c r="E524" s="272"/>
      <c r="F524" s="271"/>
      <c r="G524" s="271"/>
      <c r="H524" s="271"/>
      <c r="I524" s="271"/>
      <c r="J524" s="271"/>
      <c r="K524" s="271"/>
      <c r="L524" s="256"/>
      <c r="M524" s="271"/>
      <c r="N524" s="271"/>
      <c r="O524" s="272"/>
      <c r="P524" s="271"/>
      <c r="Q524" s="271"/>
      <c r="R524" s="272"/>
      <c r="S524" s="254"/>
      <c r="T524" s="255"/>
      <c r="U524" s="403"/>
      <c r="V524" s="256"/>
      <c r="W524" s="256"/>
      <c r="X524" s="181">
        <v>2</v>
      </c>
      <c r="Y524" s="256"/>
      <c r="Z524" s="257"/>
      <c r="AA524" s="256"/>
      <c r="AB524" s="252"/>
      <c r="AC524" s="183"/>
      <c r="AD524" s="183"/>
      <c r="AE524" s="267"/>
      <c r="AF524" s="183"/>
      <c r="AG524" s="268"/>
      <c r="AH524" s="183"/>
      <c r="AI524" s="183"/>
      <c r="AJ524" s="183"/>
      <c r="AK524" s="185">
        <v>2</v>
      </c>
      <c r="AL524" s="266"/>
      <c r="AM524" s="183"/>
      <c r="AN524" s="268"/>
      <c r="AO524" s="269"/>
      <c r="AP524" s="183"/>
      <c r="AQ524" s="183"/>
      <c r="AR524" s="183"/>
      <c r="AS524" s="295"/>
      <c r="AT524" s="295"/>
      <c r="AU524" s="302"/>
      <c r="AV524" s="249"/>
      <c r="AW524" s="249"/>
      <c r="AX524" s="249"/>
      <c r="AY524" s="249"/>
      <c r="AZ524" s="249"/>
      <c r="BA524" s="250"/>
      <c r="BB524" s="250"/>
      <c r="BC524" s="250"/>
      <c r="BD524" s="250"/>
      <c r="BE524" s="357"/>
      <c r="BF524" s="357"/>
      <c r="BG524" s="357"/>
      <c r="BH524" s="357"/>
      <c r="BI524" s="357"/>
      <c r="BJ524" s="357"/>
      <c r="BK524" s="357"/>
      <c r="BL524" s="20"/>
      <c r="BM524" s="12">
        <f t="shared" si="75"/>
        <v>0</v>
      </c>
      <c r="BN524" s="37">
        <f t="shared" si="67"/>
        <v>4</v>
      </c>
      <c r="BO524" s="38">
        <f t="shared" si="68"/>
        <v>0.005555555555555556</v>
      </c>
      <c r="BP524" s="120">
        <f t="shared" si="69"/>
        <v>0</v>
      </c>
      <c r="BQ524" s="121">
        <f t="shared" si="70"/>
        <v>0</v>
      </c>
      <c r="BR524" s="108">
        <f t="shared" si="71"/>
        <v>0</v>
      </c>
      <c r="BS524" s="82">
        <f t="shared" si="72"/>
        <v>0</v>
      </c>
      <c r="BT524" s="136">
        <f t="shared" si="73"/>
        <v>0</v>
      </c>
      <c r="BU524" s="136">
        <f t="shared" si="74"/>
        <v>0</v>
      </c>
      <c r="BV524" s="109"/>
      <c r="BW524" s="5"/>
    </row>
    <row r="525" spans="1:75" s="1" customFormat="1" ht="14.25" customHeight="1">
      <c r="A525" s="23"/>
      <c r="B525" s="171" t="s">
        <v>0</v>
      </c>
      <c r="C525" s="271"/>
      <c r="D525" s="271"/>
      <c r="E525" s="272"/>
      <c r="F525" s="271"/>
      <c r="G525" s="271"/>
      <c r="H525" s="271"/>
      <c r="I525" s="271"/>
      <c r="J525" s="271"/>
      <c r="K525" s="271"/>
      <c r="L525" s="258"/>
      <c r="M525" s="271"/>
      <c r="N525" s="271"/>
      <c r="O525" s="272"/>
      <c r="P525" s="271"/>
      <c r="Q525" s="271"/>
      <c r="R525" s="272"/>
      <c r="S525" s="254"/>
      <c r="T525" s="255"/>
      <c r="U525" s="403"/>
      <c r="V525" s="258"/>
      <c r="W525" s="258"/>
      <c r="X525" s="182">
        <v>6</v>
      </c>
      <c r="Y525" s="256"/>
      <c r="Z525" s="257"/>
      <c r="AA525" s="256"/>
      <c r="AB525" s="252"/>
      <c r="AC525" s="183"/>
      <c r="AD525" s="183"/>
      <c r="AE525" s="267"/>
      <c r="AF525" s="183"/>
      <c r="AG525" s="268"/>
      <c r="AH525" s="183"/>
      <c r="AI525" s="183"/>
      <c r="AJ525" s="183"/>
      <c r="AK525" s="185"/>
      <c r="AL525" s="266"/>
      <c r="AM525" s="183"/>
      <c r="AN525" s="268"/>
      <c r="AO525" s="269"/>
      <c r="AP525" s="183"/>
      <c r="AQ525" s="183"/>
      <c r="AR525" s="183"/>
      <c r="AS525" s="295"/>
      <c r="AT525" s="295"/>
      <c r="AU525" s="302"/>
      <c r="AV525" s="249"/>
      <c r="AW525" s="249"/>
      <c r="AX525" s="249"/>
      <c r="AY525" s="249"/>
      <c r="AZ525" s="249"/>
      <c r="BA525" s="250"/>
      <c r="BB525" s="250"/>
      <c r="BC525" s="250"/>
      <c r="BD525" s="250"/>
      <c r="BE525" s="357"/>
      <c r="BF525" s="357"/>
      <c r="BG525" s="357"/>
      <c r="BH525" s="357"/>
      <c r="BI525" s="357"/>
      <c r="BJ525" s="357"/>
      <c r="BK525" s="357"/>
      <c r="BL525" s="20"/>
      <c r="BM525" s="12">
        <f t="shared" si="75"/>
        <v>0</v>
      </c>
      <c r="BN525" s="37">
        <f t="shared" si="67"/>
        <v>6</v>
      </c>
      <c r="BO525" s="38">
        <f t="shared" si="68"/>
        <v>0.008333333333333333</v>
      </c>
      <c r="BP525" s="120">
        <f t="shared" si="69"/>
        <v>0</v>
      </c>
      <c r="BQ525" s="121">
        <f t="shared" si="70"/>
        <v>0</v>
      </c>
      <c r="BR525" s="108">
        <f t="shared" si="71"/>
        <v>0</v>
      </c>
      <c r="BS525" s="82">
        <f t="shared" si="72"/>
        <v>0</v>
      </c>
      <c r="BT525" s="136">
        <f t="shared" si="73"/>
        <v>0</v>
      </c>
      <c r="BU525" s="136">
        <f t="shared" si="74"/>
        <v>0</v>
      </c>
      <c r="BV525" s="109"/>
      <c r="BW525" s="5"/>
    </row>
    <row r="526" spans="1:75" s="1" customFormat="1" ht="48.75" customHeight="1">
      <c r="A526" s="23"/>
      <c r="B526" s="172" t="s">
        <v>161</v>
      </c>
      <c r="C526" s="271"/>
      <c r="D526" s="271"/>
      <c r="E526" s="272"/>
      <c r="F526" s="271"/>
      <c r="G526" s="271"/>
      <c r="H526" s="271"/>
      <c r="I526" s="271"/>
      <c r="J526" s="271"/>
      <c r="K526" s="271"/>
      <c r="L526" s="256"/>
      <c r="M526" s="271"/>
      <c r="N526" s="271"/>
      <c r="O526" s="272"/>
      <c r="P526" s="271"/>
      <c r="Q526" s="271"/>
      <c r="R526" s="272"/>
      <c r="S526" s="254"/>
      <c r="T526" s="255"/>
      <c r="U526" s="403"/>
      <c r="V526" s="256"/>
      <c r="W526" s="256"/>
      <c r="X526" s="181"/>
      <c r="Y526" s="256"/>
      <c r="Z526" s="257"/>
      <c r="AA526" s="256"/>
      <c r="AB526" s="252"/>
      <c r="AC526" s="183"/>
      <c r="AD526" s="183"/>
      <c r="AE526" s="267"/>
      <c r="AF526" s="183"/>
      <c r="AG526" s="268"/>
      <c r="AH526" s="183"/>
      <c r="AI526" s="183"/>
      <c r="AJ526" s="183"/>
      <c r="AK526" s="185"/>
      <c r="AL526" s="266"/>
      <c r="AM526" s="183"/>
      <c r="AN526" s="268"/>
      <c r="AO526" s="269"/>
      <c r="AP526" s="183"/>
      <c r="AQ526" s="183"/>
      <c r="AR526" s="183"/>
      <c r="AS526" s="295"/>
      <c r="AT526" s="295"/>
      <c r="AU526" s="302"/>
      <c r="AV526" s="249"/>
      <c r="AW526" s="249"/>
      <c r="AX526" s="249"/>
      <c r="AY526" s="249"/>
      <c r="AZ526" s="249"/>
      <c r="BA526" s="250"/>
      <c r="BB526" s="250"/>
      <c r="BC526" s="250"/>
      <c r="BD526" s="250"/>
      <c r="BE526" s="357"/>
      <c r="BF526" s="357"/>
      <c r="BG526" s="357">
        <v>24</v>
      </c>
      <c r="BH526" s="357"/>
      <c r="BI526" s="357"/>
      <c r="BJ526" s="357"/>
      <c r="BK526" s="357"/>
      <c r="BL526" s="20"/>
      <c r="BM526" s="12">
        <f t="shared" si="75"/>
        <v>0</v>
      </c>
      <c r="BN526" s="37">
        <f t="shared" si="67"/>
        <v>0</v>
      </c>
      <c r="BO526" s="38">
        <f t="shared" si="68"/>
        <v>0</v>
      </c>
      <c r="BP526" s="120">
        <f t="shared" si="69"/>
        <v>24</v>
      </c>
      <c r="BQ526" s="121">
        <f t="shared" si="70"/>
        <v>0.03333333333333333</v>
      </c>
      <c r="BR526" s="108">
        <f t="shared" si="71"/>
        <v>0</v>
      </c>
      <c r="BS526" s="82">
        <f t="shared" si="72"/>
        <v>0</v>
      </c>
      <c r="BT526" s="136">
        <f t="shared" si="73"/>
        <v>0</v>
      </c>
      <c r="BU526" s="136">
        <f t="shared" si="74"/>
        <v>0</v>
      </c>
      <c r="BV526" s="109"/>
      <c r="BW526" s="5"/>
    </row>
    <row r="527" spans="1:75" s="1" customFormat="1" ht="14.25" customHeight="1">
      <c r="A527" s="23"/>
      <c r="B527" s="171" t="s">
        <v>1</v>
      </c>
      <c r="C527" s="271"/>
      <c r="D527" s="271"/>
      <c r="E527" s="272"/>
      <c r="F527" s="271"/>
      <c r="G527" s="271"/>
      <c r="H527" s="271"/>
      <c r="I527" s="271"/>
      <c r="J527" s="271"/>
      <c r="K527" s="271"/>
      <c r="L527" s="256"/>
      <c r="M527" s="271"/>
      <c r="N527" s="271"/>
      <c r="O527" s="272"/>
      <c r="P527" s="271"/>
      <c r="Q527" s="271"/>
      <c r="R527" s="272"/>
      <c r="S527" s="254"/>
      <c r="T527" s="255"/>
      <c r="U527" s="403"/>
      <c r="V527" s="256"/>
      <c r="W527" s="256"/>
      <c r="X527" s="181"/>
      <c r="Y527" s="256"/>
      <c r="Z527" s="257"/>
      <c r="AA527" s="256"/>
      <c r="AB527" s="252"/>
      <c r="AC527" s="183"/>
      <c r="AD527" s="183"/>
      <c r="AE527" s="267"/>
      <c r="AF527" s="183"/>
      <c r="AG527" s="268"/>
      <c r="AH527" s="183"/>
      <c r="AI527" s="183"/>
      <c r="AJ527" s="183"/>
      <c r="AK527" s="185"/>
      <c r="AL527" s="266"/>
      <c r="AM527" s="183"/>
      <c r="AN527" s="268"/>
      <c r="AO527" s="269"/>
      <c r="AP527" s="183"/>
      <c r="AQ527" s="183"/>
      <c r="AR527" s="183"/>
      <c r="AS527" s="295"/>
      <c r="AT527" s="295"/>
      <c r="AU527" s="302"/>
      <c r="AV527" s="249"/>
      <c r="AW527" s="249"/>
      <c r="AX527" s="249"/>
      <c r="AY527" s="249"/>
      <c r="AZ527" s="249"/>
      <c r="BA527" s="250"/>
      <c r="BB527" s="250"/>
      <c r="BC527" s="250"/>
      <c r="BD527" s="250"/>
      <c r="BE527" s="357"/>
      <c r="BF527" s="357"/>
      <c r="BG527" s="357">
        <v>2</v>
      </c>
      <c r="BH527" s="357"/>
      <c r="BI527" s="357"/>
      <c r="BJ527" s="357"/>
      <c r="BK527" s="357"/>
      <c r="BL527" s="20"/>
      <c r="BM527" s="12">
        <f t="shared" si="75"/>
        <v>0</v>
      </c>
      <c r="BN527" s="37">
        <f t="shared" si="67"/>
        <v>0</v>
      </c>
      <c r="BO527" s="38">
        <f t="shared" si="68"/>
        <v>0</v>
      </c>
      <c r="BP527" s="120">
        <f t="shared" si="69"/>
        <v>2</v>
      </c>
      <c r="BQ527" s="121">
        <f t="shared" si="70"/>
        <v>0.002777777777777778</v>
      </c>
      <c r="BR527" s="108">
        <f t="shared" si="71"/>
        <v>0</v>
      </c>
      <c r="BS527" s="82">
        <f t="shared" si="72"/>
        <v>0</v>
      </c>
      <c r="BT527" s="136">
        <f t="shared" si="73"/>
        <v>0</v>
      </c>
      <c r="BU527" s="136">
        <f t="shared" si="74"/>
        <v>0</v>
      </c>
      <c r="BV527" s="109"/>
      <c r="BW527" s="5"/>
    </row>
    <row r="528" spans="1:75" s="1" customFormat="1" ht="14.25" customHeight="1">
      <c r="A528" s="24"/>
      <c r="B528" s="411" t="s">
        <v>0</v>
      </c>
      <c r="C528" s="412"/>
      <c r="D528" s="412"/>
      <c r="E528" s="413"/>
      <c r="F528" s="412"/>
      <c r="G528" s="412"/>
      <c r="H528" s="412"/>
      <c r="I528" s="412"/>
      <c r="J528" s="412"/>
      <c r="K528" s="412"/>
      <c r="L528" s="414"/>
      <c r="M528" s="412"/>
      <c r="N528" s="412"/>
      <c r="O528" s="413"/>
      <c r="P528" s="412"/>
      <c r="Q528" s="412"/>
      <c r="R528" s="413"/>
      <c r="S528" s="415"/>
      <c r="T528" s="416"/>
      <c r="U528" s="417"/>
      <c r="V528" s="414"/>
      <c r="W528" s="414"/>
      <c r="X528" s="418"/>
      <c r="Y528" s="414"/>
      <c r="Z528" s="419"/>
      <c r="AA528" s="256"/>
      <c r="AB528" s="252"/>
      <c r="AC528" s="183"/>
      <c r="AD528" s="183"/>
      <c r="AE528" s="267"/>
      <c r="AF528" s="183"/>
      <c r="AG528" s="268"/>
      <c r="AH528" s="183"/>
      <c r="AI528" s="183"/>
      <c r="AJ528" s="183"/>
      <c r="AK528" s="185"/>
      <c r="AL528" s="266"/>
      <c r="AM528" s="183"/>
      <c r="AN528" s="268"/>
      <c r="AO528" s="269"/>
      <c r="AP528" s="183"/>
      <c r="AQ528" s="183"/>
      <c r="AR528" s="183"/>
      <c r="AS528" s="295"/>
      <c r="AT528" s="295"/>
      <c r="AU528" s="302"/>
      <c r="AV528" s="249"/>
      <c r="AW528" s="249"/>
      <c r="AX528" s="249"/>
      <c r="AY528" s="249"/>
      <c r="AZ528" s="249"/>
      <c r="BA528" s="250"/>
      <c r="BB528" s="250"/>
      <c r="BC528" s="250"/>
      <c r="BD528" s="250"/>
      <c r="BE528" s="357"/>
      <c r="BF528" s="357"/>
      <c r="BG528" s="357">
        <v>6</v>
      </c>
      <c r="BH528" s="357"/>
      <c r="BI528" s="357"/>
      <c r="BJ528" s="357"/>
      <c r="BK528" s="357"/>
      <c r="BL528" s="20"/>
      <c r="BM528" s="12">
        <f t="shared" si="75"/>
        <v>0</v>
      </c>
      <c r="BN528" s="37">
        <f t="shared" si="67"/>
        <v>0</v>
      </c>
      <c r="BO528" s="38">
        <f t="shared" si="68"/>
        <v>0</v>
      </c>
      <c r="BP528" s="120">
        <f t="shared" si="69"/>
        <v>6</v>
      </c>
      <c r="BQ528" s="121">
        <f t="shared" si="70"/>
        <v>0.008333333333333333</v>
      </c>
      <c r="BR528" s="108">
        <f t="shared" si="71"/>
        <v>0</v>
      </c>
      <c r="BS528" s="82">
        <f t="shared" si="72"/>
        <v>0</v>
      </c>
      <c r="BT528" s="136">
        <f t="shared" si="73"/>
        <v>0</v>
      </c>
      <c r="BU528" s="136">
        <f t="shared" si="74"/>
        <v>0</v>
      </c>
      <c r="BV528" s="109"/>
      <c r="BW528" s="5"/>
    </row>
    <row r="529" spans="1:75" s="1" customFormat="1" ht="17.25" customHeight="1">
      <c r="A529" s="23"/>
      <c r="B529" s="171" t="s">
        <v>155</v>
      </c>
      <c r="C529" s="430"/>
      <c r="D529" s="430"/>
      <c r="E529" s="430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  <c r="Q529" s="430"/>
      <c r="R529" s="430"/>
      <c r="S529" s="430"/>
      <c r="T529" s="430"/>
      <c r="U529" s="403"/>
      <c r="V529" s="430"/>
      <c r="W529" s="430"/>
      <c r="X529" s="430"/>
      <c r="Y529" s="431"/>
      <c r="Z529" s="431"/>
      <c r="AA529" s="259"/>
      <c r="AB529" s="260"/>
      <c r="AC529" s="274"/>
      <c r="AD529" s="274"/>
      <c r="AE529" s="276"/>
      <c r="AF529" s="274"/>
      <c r="AG529" s="505"/>
      <c r="AH529" s="274"/>
      <c r="AI529" s="274"/>
      <c r="AJ529" s="274"/>
      <c r="AK529" s="186">
        <v>6</v>
      </c>
      <c r="AL529" s="517"/>
      <c r="AM529" s="184"/>
      <c r="AN529" s="277"/>
      <c r="AO529" s="278"/>
      <c r="AP529" s="184"/>
      <c r="AQ529" s="184"/>
      <c r="AR529" s="184"/>
      <c r="AS529" s="303"/>
      <c r="AT529" s="303"/>
      <c r="AU529" s="304"/>
      <c r="AV529" s="249"/>
      <c r="AW529" s="249"/>
      <c r="AX529" s="249"/>
      <c r="AY529" s="249"/>
      <c r="AZ529" s="249"/>
      <c r="BA529" s="250"/>
      <c r="BB529" s="250"/>
      <c r="BC529" s="250"/>
      <c r="BD529" s="250"/>
      <c r="BE529" s="357"/>
      <c r="BF529" s="357"/>
      <c r="BG529" s="357"/>
      <c r="BH529" s="357"/>
      <c r="BI529" s="357"/>
      <c r="BJ529" s="357"/>
      <c r="BK529" s="357"/>
      <c r="BL529" s="20"/>
      <c r="BM529" s="12">
        <f t="shared" si="75"/>
        <v>0</v>
      </c>
      <c r="BN529" s="37">
        <f t="shared" si="67"/>
        <v>6</v>
      </c>
      <c r="BO529" s="38">
        <f t="shared" si="68"/>
        <v>0.008333333333333333</v>
      </c>
      <c r="BP529" s="120">
        <f t="shared" si="69"/>
        <v>0</v>
      </c>
      <c r="BQ529" s="121">
        <f t="shared" si="70"/>
        <v>0</v>
      </c>
      <c r="BR529" s="108">
        <f t="shared" si="71"/>
        <v>0</v>
      </c>
      <c r="BS529" s="82">
        <f t="shared" si="72"/>
        <v>0</v>
      </c>
      <c r="BT529" s="136">
        <f t="shared" si="73"/>
        <v>0</v>
      </c>
      <c r="BU529" s="136">
        <f t="shared" si="74"/>
        <v>0</v>
      </c>
      <c r="BV529" s="109"/>
      <c r="BW529" s="5"/>
    </row>
    <row r="530" spans="1:75" s="2" customFormat="1" ht="19.5" customHeight="1">
      <c r="A530" s="420" t="s">
        <v>139</v>
      </c>
      <c r="B530" s="421"/>
      <c r="C530" s="422"/>
      <c r="D530" s="422"/>
      <c r="E530" s="423"/>
      <c r="F530" s="422"/>
      <c r="G530" s="422"/>
      <c r="H530" s="422"/>
      <c r="I530" s="422"/>
      <c r="J530" s="422"/>
      <c r="K530" s="422"/>
      <c r="L530" s="424"/>
      <c r="M530" s="422"/>
      <c r="N530" s="422"/>
      <c r="O530" s="423"/>
      <c r="P530" s="422"/>
      <c r="Q530" s="422"/>
      <c r="R530" s="423"/>
      <c r="S530" s="425"/>
      <c r="T530" s="426"/>
      <c r="U530" s="427"/>
      <c r="V530" s="424"/>
      <c r="W530" s="424"/>
      <c r="X530" s="428"/>
      <c r="Y530" s="424"/>
      <c r="Z530" s="429"/>
      <c r="AA530" s="261"/>
      <c r="AB530" s="263"/>
      <c r="AC530" s="280"/>
      <c r="AD530" s="280"/>
      <c r="AE530" s="282"/>
      <c r="AF530" s="280"/>
      <c r="AG530" s="506"/>
      <c r="AH530" s="280"/>
      <c r="AI530" s="280"/>
      <c r="AJ530" s="280"/>
      <c r="AK530" s="186"/>
      <c r="AL530" s="518"/>
      <c r="AM530" s="186"/>
      <c r="AN530" s="283"/>
      <c r="AO530" s="284"/>
      <c r="AP530" s="186"/>
      <c r="AQ530" s="186"/>
      <c r="AR530" s="186"/>
      <c r="AS530" s="305"/>
      <c r="AT530" s="305"/>
      <c r="AU530" s="306"/>
      <c r="AV530" s="249"/>
      <c r="AW530" s="249"/>
      <c r="AX530" s="249"/>
      <c r="AY530" s="249"/>
      <c r="AZ530" s="249"/>
      <c r="BA530" s="250"/>
      <c r="BB530" s="250"/>
      <c r="BC530" s="250"/>
      <c r="BD530" s="250"/>
      <c r="BE530" s="357"/>
      <c r="BF530" s="357"/>
      <c r="BG530" s="357"/>
      <c r="BH530" s="357"/>
      <c r="BI530" s="357"/>
      <c r="BJ530" s="357"/>
      <c r="BK530" s="357"/>
      <c r="BL530" s="20">
        <f>BN530+BP530</f>
        <v>156</v>
      </c>
      <c r="BM530" s="12">
        <f t="shared" si="75"/>
        <v>0.21666666666666667</v>
      </c>
      <c r="BN530" s="37">
        <f>BN531+BN532+BN533</f>
        <v>78</v>
      </c>
      <c r="BO530" s="38">
        <f t="shared" si="68"/>
        <v>0.10833333333333334</v>
      </c>
      <c r="BP530" s="120">
        <f>BP531+BP532+BP533</f>
        <v>78</v>
      </c>
      <c r="BQ530" s="121">
        <f t="shared" si="70"/>
        <v>0.10833333333333334</v>
      </c>
      <c r="BR530" s="108">
        <f t="shared" si="71"/>
        <v>0</v>
      </c>
      <c r="BS530" s="82">
        <f t="shared" si="72"/>
        <v>0</v>
      </c>
      <c r="BT530" s="136">
        <f t="shared" si="73"/>
        <v>0</v>
      </c>
      <c r="BU530" s="136">
        <f t="shared" si="74"/>
        <v>0</v>
      </c>
      <c r="BV530" s="109"/>
      <c r="BW530" s="113"/>
    </row>
    <row r="531" spans="1:75" s="2" customFormat="1" ht="25.5" customHeight="1">
      <c r="A531" s="23"/>
      <c r="B531" s="217" t="s">
        <v>288</v>
      </c>
      <c r="C531" s="341"/>
      <c r="D531" s="163"/>
      <c r="E531" s="164"/>
      <c r="F531" s="163"/>
      <c r="G531" s="163"/>
      <c r="H531" s="163"/>
      <c r="I531" s="163"/>
      <c r="J531" s="163"/>
      <c r="K531" s="163"/>
      <c r="L531" s="261"/>
      <c r="M531" s="163"/>
      <c r="N531" s="163"/>
      <c r="O531" s="164"/>
      <c r="P531" s="163"/>
      <c r="Q531" s="163">
        <v>32</v>
      </c>
      <c r="R531" s="164">
        <v>32</v>
      </c>
      <c r="S531" s="192"/>
      <c r="T531" s="179"/>
      <c r="U531" s="404"/>
      <c r="V531" s="261"/>
      <c r="W531" s="261"/>
      <c r="X531" s="182"/>
      <c r="Y531" s="261"/>
      <c r="Z531" s="262"/>
      <c r="AA531" s="261"/>
      <c r="AB531" s="263"/>
      <c r="AC531" s="280"/>
      <c r="AD531" s="280"/>
      <c r="AE531" s="282"/>
      <c r="AF531" s="280"/>
      <c r="AG531" s="506"/>
      <c r="AH531" s="280"/>
      <c r="AI531" s="280"/>
      <c r="AJ531" s="280"/>
      <c r="AK531" s="186"/>
      <c r="AL531" s="518"/>
      <c r="AM531" s="186"/>
      <c r="AN531" s="283"/>
      <c r="AO531" s="284"/>
      <c r="AP531" s="186"/>
      <c r="AQ531" s="186"/>
      <c r="AR531" s="186"/>
      <c r="AS531" s="305"/>
      <c r="AT531" s="305"/>
      <c r="AU531" s="306"/>
      <c r="AV531" s="249"/>
      <c r="AW531" s="249"/>
      <c r="AX531" s="249"/>
      <c r="AY531" s="249"/>
      <c r="AZ531" s="249"/>
      <c r="BA531" s="250"/>
      <c r="BB531" s="250"/>
      <c r="BC531" s="250"/>
      <c r="BD531" s="250"/>
      <c r="BE531" s="357"/>
      <c r="BF531" s="357"/>
      <c r="BG531" s="357"/>
      <c r="BH531" s="357"/>
      <c r="BI531" s="357"/>
      <c r="BJ531" s="357"/>
      <c r="BK531" s="357"/>
      <c r="BL531" s="20"/>
      <c r="BM531" s="12">
        <f t="shared" si="75"/>
        <v>0</v>
      </c>
      <c r="BN531" s="37">
        <f t="shared" si="67"/>
        <v>32</v>
      </c>
      <c r="BO531" s="38">
        <f t="shared" si="68"/>
        <v>0.044444444444444446</v>
      </c>
      <c r="BP531" s="120">
        <f t="shared" si="69"/>
        <v>32</v>
      </c>
      <c r="BQ531" s="121">
        <f t="shared" si="70"/>
        <v>0.044444444444444446</v>
      </c>
      <c r="BR531" s="108">
        <f t="shared" si="71"/>
        <v>0</v>
      </c>
      <c r="BS531" s="82">
        <f t="shared" si="72"/>
        <v>0</v>
      </c>
      <c r="BT531" s="136">
        <f t="shared" si="73"/>
        <v>0</v>
      </c>
      <c r="BU531" s="136">
        <f t="shared" si="74"/>
        <v>0</v>
      </c>
      <c r="BV531" s="109"/>
      <c r="BW531" s="113"/>
    </row>
    <row r="532" spans="1:75" s="2" customFormat="1" ht="38.25" customHeight="1">
      <c r="A532" s="23"/>
      <c r="B532" s="217" t="s">
        <v>289</v>
      </c>
      <c r="C532" s="341"/>
      <c r="D532" s="163"/>
      <c r="E532" s="164"/>
      <c r="F532" s="163"/>
      <c r="G532" s="163"/>
      <c r="H532" s="163"/>
      <c r="I532" s="163"/>
      <c r="J532" s="163"/>
      <c r="K532" s="163"/>
      <c r="L532" s="261"/>
      <c r="M532" s="163"/>
      <c r="N532" s="163"/>
      <c r="O532" s="164"/>
      <c r="P532" s="163"/>
      <c r="Q532" s="163">
        <v>40</v>
      </c>
      <c r="R532" s="164">
        <v>40</v>
      </c>
      <c r="S532" s="192"/>
      <c r="T532" s="179"/>
      <c r="U532" s="404"/>
      <c r="V532" s="261"/>
      <c r="W532" s="261"/>
      <c r="X532" s="182"/>
      <c r="Y532" s="261"/>
      <c r="Z532" s="262"/>
      <c r="AA532" s="261"/>
      <c r="AB532" s="263"/>
      <c r="AC532" s="280"/>
      <c r="AD532" s="280"/>
      <c r="AE532" s="282"/>
      <c r="AF532" s="280"/>
      <c r="AG532" s="506"/>
      <c r="AH532" s="280"/>
      <c r="AI532" s="280"/>
      <c r="AJ532" s="280"/>
      <c r="AK532" s="186"/>
      <c r="AL532" s="518"/>
      <c r="AM532" s="186"/>
      <c r="AN532" s="283"/>
      <c r="AO532" s="284"/>
      <c r="AP532" s="186"/>
      <c r="AQ532" s="186"/>
      <c r="AR532" s="186"/>
      <c r="AS532" s="305"/>
      <c r="AT532" s="305"/>
      <c r="AU532" s="306"/>
      <c r="AV532" s="249"/>
      <c r="AW532" s="249"/>
      <c r="AX532" s="249"/>
      <c r="AY532" s="249"/>
      <c r="AZ532" s="249"/>
      <c r="BA532" s="250"/>
      <c r="BB532" s="250"/>
      <c r="BC532" s="250"/>
      <c r="BD532" s="250"/>
      <c r="BE532" s="357"/>
      <c r="BF532" s="357"/>
      <c r="BG532" s="357"/>
      <c r="BH532" s="357"/>
      <c r="BI532" s="357"/>
      <c r="BJ532" s="357"/>
      <c r="BK532" s="357"/>
      <c r="BL532" s="20"/>
      <c r="BM532" s="12">
        <f t="shared" si="75"/>
        <v>0</v>
      </c>
      <c r="BN532" s="37">
        <f aca="true" t="shared" si="76" ref="BN532:BN596">C532+D532+F532+G532+H532+I532+J532+K532+L532+M532+N532+P532+Q532+S532+T532+V532+W532+X532+Y532+Z532+AA532+AB532+AC532+AD532+AF532+AH532+AI532+AJ532+AK532+AL532+AM532+AO532+AP532+AQ532+AR532+BE532+BH532</f>
        <v>40</v>
      </c>
      <c r="BO532" s="38">
        <f aca="true" t="shared" si="77" ref="BO532:BO596">BN532/720</f>
        <v>0.05555555555555555</v>
      </c>
      <c r="BP532" s="120">
        <f aca="true" t="shared" si="78" ref="BP532:BP596">E532+O532+R532+U532+AE532+AG532+AN532+BF532+BG532+BI532+BJ532+BK532</f>
        <v>40</v>
      </c>
      <c r="BQ532" s="121">
        <f aca="true" t="shared" si="79" ref="BQ532:BQ596">BP532/720</f>
        <v>0.05555555555555555</v>
      </c>
      <c r="BR532" s="108">
        <f aca="true" t="shared" si="80" ref="BR532:BR596">AS532+AT532+AU532+AV532+AW532+AX532+AY532+AZ532</f>
        <v>0</v>
      </c>
      <c r="BS532" s="82">
        <f aca="true" t="shared" si="81" ref="BS532:BS596">BR532/720</f>
        <v>0</v>
      </c>
      <c r="BT532" s="136">
        <f aca="true" t="shared" si="82" ref="BT532:BT596">BA532+BC532+BB532+BD532</f>
        <v>0</v>
      </c>
      <c r="BU532" s="136">
        <f aca="true" t="shared" si="83" ref="BU532:BU596">BT532/720</f>
        <v>0</v>
      </c>
      <c r="BV532" s="109"/>
      <c r="BW532" s="113"/>
    </row>
    <row r="533" spans="1:75" s="2" customFormat="1" ht="19.5" customHeight="1">
      <c r="A533" s="23"/>
      <c r="B533" s="342" t="s">
        <v>155</v>
      </c>
      <c r="C533" s="341"/>
      <c r="D533" s="163"/>
      <c r="E533" s="164"/>
      <c r="F533" s="163"/>
      <c r="G533" s="163"/>
      <c r="H533" s="163"/>
      <c r="I533" s="163"/>
      <c r="J533" s="163"/>
      <c r="K533" s="163"/>
      <c r="L533" s="261"/>
      <c r="M533" s="163"/>
      <c r="N533" s="163"/>
      <c r="O533" s="164"/>
      <c r="P533" s="163"/>
      <c r="Q533" s="163">
        <v>6</v>
      </c>
      <c r="R533" s="164">
        <v>6</v>
      </c>
      <c r="S533" s="192"/>
      <c r="T533" s="179"/>
      <c r="U533" s="404"/>
      <c r="V533" s="261"/>
      <c r="W533" s="261"/>
      <c r="X533" s="182"/>
      <c r="Y533" s="261"/>
      <c r="Z533" s="262"/>
      <c r="AA533" s="261"/>
      <c r="AB533" s="263"/>
      <c r="AC533" s="280"/>
      <c r="AD533" s="280"/>
      <c r="AE533" s="282"/>
      <c r="AF533" s="280"/>
      <c r="AG533" s="506"/>
      <c r="AH533" s="280"/>
      <c r="AI533" s="280"/>
      <c r="AJ533" s="280"/>
      <c r="AK533" s="186"/>
      <c r="AL533" s="518"/>
      <c r="AM533" s="186"/>
      <c r="AN533" s="283"/>
      <c r="AO533" s="284"/>
      <c r="AP533" s="186"/>
      <c r="AQ533" s="186"/>
      <c r="AR533" s="186"/>
      <c r="AS533" s="305"/>
      <c r="AT533" s="305"/>
      <c r="AU533" s="306"/>
      <c r="AV533" s="249"/>
      <c r="AW533" s="249"/>
      <c r="AX533" s="249"/>
      <c r="AY533" s="249"/>
      <c r="AZ533" s="249"/>
      <c r="BA533" s="250"/>
      <c r="BB533" s="250"/>
      <c r="BC533" s="250"/>
      <c r="BD533" s="250"/>
      <c r="BE533" s="357"/>
      <c r="BF533" s="357"/>
      <c r="BG533" s="357"/>
      <c r="BH533" s="357"/>
      <c r="BI533" s="357"/>
      <c r="BJ533" s="357"/>
      <c r="BK533" s="357"/>
      <c r="BL533" s="20"/>
      <c r="BM533" s="12">
        <f t="shared" si="75"/>
        <v>0</v>
      </c>
      <c r="BN533" s="37">
        <f t="shared" si="76"/>
        <v>6</v>
      </c>
      <c r="BO533" s="38">
        <f t="shared" si="77"/>
        <v>0.008333333333333333</v>
      </c>
      <c r="BP533" s="120">
        <f t="shared" si="78"/>
        <v>6</v>
      </c>
      <c r="BQ533" s="121">
        <f t="shared" si="79"/>
        <v>0.008333333333333333</v>
      </c>
      <c r="BR533" s="108">
        <f t="shared" si="80"/>
        <v>0</v>
      </c>
      <c r="BS533" s="82">
        <f t="shared" si="81"/>
        <v>0</v>
      </c>
      <c r="BT533" s="136">
        <f t="shared" si="82"/>
        <v>0</v>
      </c>
      <c r="BU533" s="136">
        <f t="shared" si="83"/>
        <v>0</v>
      </c>
      <c r="BV533" s="109"/>
      <c r="BW533" s="113"/>
    </row>
    <row r="534" spans="1:75" s="2" customFormat="1" ht="19.5" customHeight="1">
      <c r="A534" s="29" t="s">
        <v>140</v>
      </c>
      <c r="B534" s="534"/>
      <c r="C534" s="341"/>
      <c r="D534" s="163"/>
      <c r="E534" s="164"/>
      <c r="F534" s="163"/>
      <c r="G534" s="163"/>
      <c r="H534" s="163"/>
      <c r="I534" s="163"/>
      <c r="J534" s="163"/>
      <c r="K534" s="163"/>
      <c r="L534" s="261"/>
      <c r="M534" s="163"/>
      <c r="N534" s="163"/>
      <c r="O534" s="164"/>
      <c r="P534" s="163"/>
      <c r="Q534" s="163"/>
      <c r="R534" s="164"/>
      <c r="S534" s="192"/>
      <c r="T534" s="179"/>
      <c r="U534" s="404"/>
      <c r="V534" s="261"/>
      <c r="W534" s="261"/>
      <c r="X534" s="182"/>
      <c r="Y534" s="261"/>
      <c r="Z534" s="262"/>
      <c r="AA534" s="261"/>
      <c r="AB534" s="263"/>
      <c r="AC534" s="280"/>
      <c r="AD534" s="280"/>
      <c r="AE534" s="282"/>
      <c r="AF534" s="280"/>
      <c r="AG534" s="506"/>
      <c r="AH534" s="280"/>
      <c r="AI534" s="280"/>
      <c r="AJ534" s="280"/>
      <c r="AK534" s="186"/>
      <c r="AL534" s="518"/>
      <c r="AM534" s="186"/>
      <c r="AN534" s="283"/>
      <c r="AO534" s="284"/>
      <c r="AP534" s="186"/>
      <c r="AQ534" s="186"/>
      <c r="AR534" s="186"/>
      <c r="AS534" s="305"/>
      <c r="AT534" s="305"/>
      <c r="AU534" s="306"/>
      <c r="AV534" s="249"/>
      <c r="AW534" s="249"/>
      <c r="AX534" s="249"/>
      <c r="AY534" s="249"/>
      <c r="AZ534" s="249"/>
      <c r="BA534" s="250"/>
      <c r="BB534" s="250"/>
      <c r="BC534" s="250"/>
      <c r="BD534" s="250"/>
      <c r="BE534" s="357"/>
      <c r="BF534" s="357"/>
      <c r="BG534" s="357"/>
      <c r="BH534" s="357"/>
      <c r="BI534" s="357"/>
      <c r="BJ534" s="357"/>
      <c r="BK534" s="357"/>
      <c r="BL534" s="20">
        <f>BN534+BP534</f>
        <v>1124</v>
      </c>
      <c r="BM534" s="12">
        <f>BL534/720</f>
        <v>1.5611111111111111</v>
      </c>
      <c r="BN534" s="37">
        <f>SUM(BN535:BN542)</f>
        <v>920</v>
      </c>
      <c r="BO534" s="38">
        <f t="shared" si="77"/>
        <v>1.2777777777777777</v>
      </c>
      <c r="BP534" s="120">
        <f>SUM(BP535:BP542)</f>
        <v>204</v>
      </c>
      <c r="BQ534" s="121">
        <f t="shared" si="79"/>
        <v>0.2833333333333333</v>
      </c>
      <c r="BR534" s="108"/>
      <c r="BS534" s="82"/>
      <c r="BT534" s="136"/>
      <c r="BU534" s="136"/>
      <c r="BV534" s="109"/>
      <c r="BW534" s="113"/>
    </row>
    <row r="535" spans="2:75" s="3" customFormat="1" ht="13.5" customHeight="1">
      <c r="B535" s="172" t="s">
        <v>124</v>
      </c>
      <c r="C535" s="165"/>
      <c r="D535" s="165">
        <v>62</v>
      </c>
      <c r="E535" s="166">
        <v>62</v>
      </c>
      <c r="F535" s="165"/>
      <c r="G535" s="165">
        <v>62</v>
      </c>
      <c r="H535" s="165">
        <v>44</v>
      </c>
      <c r="I535" s="165"/>
      <c r="J535" s="165"/>
      <c r="K535" s="165">
        <v>62</v>
      </c>
      <c r="L535" s="181">
        <v>68</v>
      </c>
      <c r="M535" s="165"/>
      <c r="N535" s="165">
        <v>62</v>
      </c>
      <c r="O535" s="166">
        <v>62</v>
      </c>
      <c r="P535" s="165">
        <v>44</v>
      </c>
      <c r="Q535" s="165"/>
      <c r="R535" s="166"/>
      <c r="S535" s="190"/>
      <c r="T535" s="180"/>
      <c r="U535" s="405"/>
      <c r="V535" s="181"/>
      <c r="W535" s="181"/>
      <c r="X535" s="181"/>
      <c r="Y535" s="181"/>
      <c r="Z535" s="264"/>
      <c r="AA535" s="181">
        <v>68</v>
      </c>
      <c r="AB535" s="187"/>
      <c r="AC535" s="185"/>
      <c r="AD535" s="185"/>
      <c r="AE535" s="246"/>
      <c r="AF535" s="185"/>
      <c r="AG535" s="247"/>
      <c r="AH535" s="185">
        <v>108</v>
      </c>
      <c r="AI535" s="183"/>
      <c r="AJ535" s="183"/>
      <c r="AK535" s="183"/>
      <c r="AL535" s="245"/>
      <c r="AM535" s="185"/>
      <c r="AN535" s="247"/>
      <c r="AO535" s="265">
        <v>108</v>
      </c>
      <c r="AP535" s="183"/>
      <c r="AQ535" s="183"/>
      <c r="AR535" s="183"/>
      <c r="AS535" s="295"/>
      <c r="AT535" s="295"/>
      <c r="AU535" s="302"/>
      <c r="AV535" s="249"/>
      <c r="AW535" s="249"/>
      <c r="AX535" s="249"/>
      <c r="AY535" s="249"/>
      <c r="AZ535" s="249"/>
      <c r="BA535" s="250"/>
      <c r="BB535" s="250"/>
      <c r="BC535" s="250"/>
      <c r="BD535" s="250"/>
      <c r="BE535" s="357"/>
      <c r="BF535" s="357"/>
      <c r="BG535" s="357"/>
      <c r="BH535" s="357"/>
      <c r="BI535" s="357"/>
      <c r="BJ535" s="357"/>
      <c r="BK535" s="357"/>
      <c r="BL535" s="20"/>
      <c r="BM535" s="12">
        <f t="shared" si="75"/>
        <v>0</v>
      </c>
      <c r="BN535" s="37">
        <f t="shared" si="76"/>
        <v>688</v>
      </c>
      <c r="BO535" s="38">
        <f t="shared" si="77"/>
        <v>0.9555555555555556</v>
      </c>
      <c r="BP535" s="120">
        <f t="shared" si="78"/>
        <v>124</v>
      </c>
      <c r="BQ535" s="121">
        <f t="shared" si="79"/>
        <v>0.17222222222222222</v>
      </c>
      <c r="BR535" s="108">
        <f t="shared" si="80"/>
        <v>0</v>
      </c>
      <c r="BS535" s="82">
        <f t="shared" si="81"/>
        <v>0</v>
      </c>
      <c r="BT535" s="136">
        <f t="shared" si="82"/>
        <v>0</v>
      </c>
      <c r="BU535" s="136">
        <f t="shared" si="83"/>
        <v>0</v>
      </c>
      <c r="BV535" s="109"/>
      <c r="BW535" s="69"/>
    </row>
    <row r="536" spans="1:75" s="3" customFormat="1" ht="16.5" customHeight="1">
      <c r="A536" s="24"/>
      <c r="B536" s="171" t="s">
        <v>1</v>
      </c>
      <c r="C536" s="165"/>
      <c r="D536" s="165"/>
      <c r="E536" s="166"/>
      <c r="F536" s="165"/>
      <c r="G536" s="165"/>
      <c r="H536" s="165"/>
      <c r="I536" s="165"/>
      <c r="J536" s="165"/>
      <c r="K536" s="165"/>
      <c r="L536" s="256"/>
      <c r="M536" s="165"/>
      <c r="N536" s="165"/>
      <c r="O536" s="166"/>
      <c r="P536" s="165"/>
      <c r="Q536" s="165"/>
      <c r="R536" s="166"/>
      <c r="S536" s="190"/>
      <c r="T536" s="180"/>
      <c r="U536" s="405"/>
      <c r="V536" s="256"/>
      <c r="W536" s="256"/>
      <c r="X536" s="256"/>
      <c r="Y536" s="256"/>
      <c r="Z536" s="257"/>
      <c r="AA536" s="256"/>
      <c r="AB536" s="252"/>
      <c r="AC536" s="183"/>
      <c r="AD536" s="183"/>
      <c r="AE536" s="267"/>
      <c r="AF536" s="183"/>
      <c r="AG536" s="268"/>
      <c r="AH536" s="183"/>
      <c r="AI536" s="185"/>
      <c r="AJ536" s="185"/>
      <c r="AK536" s="183"/>
      <c r="AL536" s="266"/>
      <c r="AM536" s="183"/>
      <c r="AN536" s="268"/>
      <c r="AO536" s="269">
        <v>1</v>
      </c>
      <c r="AP536" s="183"/>
      <c r="AQ536" s="183"/>
      <c r="AR536" s="183"/>
      <c r="AS536" s="295"/>
      <c r="AT536" s="295"/>
      <c r="AU536" s="302"/>
      <c r="AV536" s="249"/>
      <c r="AW536" s="249"/>
      <c r="AX536" s="249"/>
      <c r="AY536" s="249"/>
      <c r="AZ536" s="249"/>
      <c r="BA536" s="250"/>
      <c r="BB536" s="250"/>
      <c r="BC536" s="250"/>
      <c r="BD536" s="250"/>
      <c r="BE536" s="357"/>
      <c r="BF536" s="357"/>
      <c r="BG536" s="357"/>
      <c r="BH536" s="357"/>
      <c r="BI536" s="357"/>
      <c r="BJ536" s="357"/>
      <c r="BK536" s="357"/>
      <c r="BL536" s="20"/>
      <c r="BM536" s="12">
        <f t="shared" si="75"/>
        <v>0</v>
      </c>
      <c r="BN536" s="37">
        <f t="shared" si="76"/>
        <v>1</v>
      </c>
      <c r="BO536" s="38">
        <f t="shared" si="77"/>
        <v>0.001388888888888889</v>
      </c>
      <c r="BP536" s="120">
        <f t="shared" si="78"/>
        <v>0</v>
      </c>
      <c r="BQ536" s="121">
        <f t="shared" si="79"/>
        <v>0</v>
      </c>
      <c r="BR536" s="108">
        <f t="shared" si="80"/>
        <v>0</v>
      </c>
      <c r="BS536" s="82">
        <f t="shared" si="81"/>
        <v>0</v>
      </c>
      <c r="BT536" s="136">
        <f t="shared" si="82"/>
        <v>0</v>
      </c>
      <c r="BU536" s="136">
        <f t="shared" si="83"/>
        <v>0</v>
      </c>
      <c r="BV536" s="109"/>
      <c r="BW536" s="69"/>
    </row>
    <row r="537" spans="1:75" s="3" customFormat="1" ht="17.25" customHeight="1">
      <c r="A537" s="24"/>
      <c r="B537" s="171" t="s">
        <v>0</v>
      </c>
      <c r="C537" s="163"/>
      <c r="D537" s="163"/>
      <c r="E537" s="164"/>
      <c r="F537" s="163"/>
      <c r="G537" s="163"/>
      <c r="H537" s="163"/>
      <c r="I537" s="163"/>
      <c r="J537" s="163"/>
      <c r="K537" s="163"/>
      <c r="L537" s="256"/>
      <c r="M537" s="163"/>
      <c r="N537" s="163"/>
      <c r="O537" s="164"/>
      <c r="P537" s="163"/>
      <c r="Q537" s="163"/>
      <c r="R537" s="164"/>
      <c r="S537" s="192"/>
      <c r="T537" s="179"/>
      <c r="U537" s="404"/>
      <c r="V537" s="256"/>
      <c r="W537" s="256"/>
      <c r="X537" s="256"/>
      <c r="Y537" s="256"/>
      <c r="Z537" s="257"/>
      <c r="AA537" s="256"/>
      <c r="AB537" s="252"/>
      <c r="AC537" s="183"/>
      <c r="AD537" s="183"/>
      <c r="AE537" s="267"/>
      <c r="AF537" s="183"/>
      <c r="AG537" s="268"/>
      <c r="AH537" s="183"/>
      <c r="AI537" s="185"/>
      <c r="AJ537" s="185"/>
      <c r="AK537" s="183"/>
      <c r="AL537" s="266"/>
      <c r="AM537" s="183"/>
      <c r="AN537" s="268"/>
      <c r="AO537" s="269">
        <v>3</v>
      </c>
      <c r="AP537" s="183"/>
      <c r="AQ537" s="183"/>
      <c r="AR537" s="183"/>
      <c r="AS537" s="295"/>
      <c r="AT537" s="295"/>
      <c r="AU537" s="302"/>
      <c r="AV537" s="249"/>
      <c r="AW537" s="249"/>
      <c r="AX537" s="249"/>
      <c r="AY537" s="249"/>
      <c r="AZ537" s="249"/>
      <c r="BA537" s="250"/>
      <c r="BB537" s="250"/>
      <c r="BC537" s="250"/>
      <c r="BD537" s="250"/>
      <c r="BE537" s="357"/>
      <c r="BF537" s="357"/>
      <c r="BG537" s="357"/>
      <c r="BH537" s="357"/>
      <c r="BI537" s="357"/>
      <c r="BJ537" s="357"/>
      <c r="BK537" s="357"/>
      <c r="BL537" s="20"/>
      <c r="BM537" s="12">
        <f t="shared" si="75"/>
        <v>0</v>
      </c>
      <c r="BN537" s="37">
        <f t="shared" si="76"/>
        <v>3</v>
      </c>
      <c r="BO537" s="38">
        <f t="shared" si="77"/>
        <v>0.004166666666666667</v>
      </c>
      <c r="BP537" s="120">
        <f t="shared" si="78"/>
        <v>0</v>
      </c>
      <c r="BQ537" s="121">
        <f t="shared" si="79"/>
        <v>0</v>
      </c>
      <c r="BR537" s="108">
        <f t="shared" si="80"/>
        <v>0</v>
      </c>
      <c r="BS537" s="82">
        <f t="shared" si="81"/>
        <v>0</v>
      </c>
      <c r="BT537" s="136">
        <f t="shared" si="82"/>
        <v>0</v>
      </c>
      <c r="BU537" s="136">
        <f t="shared" si="83"/>
        <v>0</v>
      </c>
      <c r="BV537" s="109"/>
      <c r="BW537" s="69"/>
    </row>
    <row r="538" spans="1:75" s="3" customFormat="1" ht="14.25" customHeight="1">
      <c r="A538" s="29"/>
      <c r="B538" s="172" t="s">
        <v>125</v>
      </c>
      <c r="C538" s="165"/>
      <c r="D538" s="165"/>
      <c r="E538" s="166"/>
      <c r="F538" s="165">
        <v>40</v>
      </c>
      <c r="G538" s="165"/>
      <c r="H538" s="165"/>
      <c r="I538" s="165"/>
      <c r="J538" s="165"/>
      <c r="K538" s="165"/>
      <c r="L538" s="256"/>
      <c r="M538" s="165">
        <v>36</v>
      </c>
      <c r="N538" s="165"/>
      <c r="O538" s="166"/>
      <c r="P538" s="165"/>
      <c r="Q538" s="165"/>
      <c r="R538" s="166"/>
      <c r="S538" s="190"/>
      <c r="T538" s="180">
        <v>40</v>
      </c>
      <c r="U538" s="405">
        <v>40</v>
      </c>
      <c r="V538" s="256"/>
      <c r="W538" s="181">
        <v>40</v>
      </c>
      <c r="X538" s="256"/>
      <c r="Y538" s="256"/>
      <c r="Z538" s="257"/>
      <c r="AA538" s="256"/>
      <c r="AB538" s="252"/>
      <c r="AC538" s="183"/>
      <c r="AD538" s="185">
        <v>40</v>
      </c>
      <c r="AE538" s="246">
        <v>40</v>
      </c>
      <c r="AF538" s="183"/>
      <c r="AG538" s="268"/>
      <c r="AH538" s="183"/>
      <c r="AI538" s="185"/>
      <c r="AJ538" s="183"/>
      <c r="AK538" s="183"/>
      <c r="AL538" s="266"/>
      <c r="AM538" s="183"/>
      <c r="AN538" s="268"/>
      <c r="AO538" s="269"/>
      <c r="AP538" s="183"/>
      <c r="AQ538" s="183"/>
      <c r="AR538" s="183"/>
      <c r="AS538" s="295"/>
      <c r="AT538" s="295"/>
      <c r="AU538" s="302"/>
      <c r="AV538" s="249"/>
      <c r="AW538" s="249"/>
      <c r="AX538" s="249"/>
      <c r="AY538" s="249"/>
      <c r="AZ538" s="249"/>
      <c r="BA538" s="250"/>
      <c r="BB538" s="250"/>
      <c r="BC538" s="250"/>
      <c r="BD538" s="250"/>
      <c r="BE538" s="357"/>
      <c r="BF538" s="357"/>
      <c r="BG538" s="357"/>
      <c r="BH538" s="357"/>
      <c r="BI538" s="357"/>
      <c r="BJ538" s="357"/>
      <c r="BK538" s="357"/>
      <c r="BL538" s="20"/>
      <c r="BM538" s="12">
        <f t="shared" si="75"/>
        <v>0</v>
      </c>
      <c r="BN538" s="37">
        <f t="shared" si="76"/>
        <v>196</v>
      </c>
      <c r="BO538" s="38">
        <f t="shared" si="77"/>
        <v>0.2722222222222222</v>
      </c>
      <c r="BP538" s="120">
        <f t="shared" si="78"/>
        <v>80</v>
      </c>
      <c r="BQ538" s="121">
        <f t="shared" si="79"/>
        <v>0.1111111111111111</v>
      </c>
      <c r="BR538" s="108">
        <f t="shared" si="80"/>
        <v>0</v>
      </c>
      <c r="BS538" s="82">
        <f t="shared" si="81"/>
        <v>0</v>
      </c>
      <c r="BT538" s="136">
        <f t="shared" si="82"/>
        <v>0</v>
      </c>
      <c r="BU538" s="136">
        <f t="shared" si="83"/>
        <v>0</v>
      </c>
      <c r="BV538" s="109"/>
      <c r="BW538" s="69"/>
    </row>
    <row r="539" spans="1:75" s="3" customFormat="1" ht="13.5" customHeight="1">
      <c r="A539" s="24"/>
      <c r="B539" s="171" t="s">
        <v>1</v>
      </c>
      <c r="C539" s="165"/>
      <c r="D539" s="165"/>
      <c r="E539" s="166"/>
      <c r="F539" s="165"/>
      <c r="G539" s="165"/>
      <c r="H539" s="165"/>
      <c r="I539" s="165"/>
      <c r="J539" s="165"/>
      <c r="K539" s="165"/>
      <c r="L539" s="256"/>
      <c r="M539" s="165"/>
      <c r="N539" s="165"/>
      <c r="O539" s="166"/>
      <c r="P539" s="165"/>
      <c r="Q539" s="165"/>
      <c r="R539" s="166"/>
      <c r="S539" s="190"/>
      <c r="T539" s="180"/>
      <c r="U539" s="405"/>
      <c r="V539" s="256"/>
      <c r="W539" s="256"/>
      <c r="X539" s="256"/>
      <c r="Y539" s="256"/>
      <c r="Z539" s="257"/>
      <c r="AA539" s="256"/>
      <c r="AB539" s="252"/>
      <c r="AC539" s="183"/>
      <c r="AD539" s="183"/>
      <c r="AE539" s="267"/>
      <c r="AF539" s="183"/>
      <c r="AG539" s="268"/>
      <c r="AH539" s="183"/>
      <c r="AI539" s="185"/>
      <c r="AJ539" s="183"/>
      <c r="AK539" s="183"/>
      <c r="AL539" s="266"/>
      <c r="AM539" s="183"/>
      <c r="AN539" s="268"/>
      <c r="AO539" s="269"/>
      <c r="AP539" s="183"/>
      <c r="AQ539" s="183"/>
      <c r="AR539" s="183"/>
      <c r="AS539" s="295"/>
      <c r="AT539" s="295"/>
      <c r="AU539" s="302"/>
      <c r="AV539" s="249"/>
      <c r="AW539" s="249"/>
      <c r="AX539" s="249"/>
      <c r="AY539" s="249"/>
      <c r="AZ539" s="249"/>
      <c r="BA539" s="250"/>
      <c r="BB539" s="250"/>
      <c r="BC539" s="250"/>
      <c r="BD539" s="250"/>
      <c r="BE539" s="357"/>
      <c r="BF539" s="357"/>
      <c r="BG539" s="357"/>
      <c r="BH539" s="357"/>
      <c r="BI539" s="357"/>
      <c r="BJ539" s="357"/>
      <c r="BK539" s="357"/>
      <c r="BL539" s="20"/>
      <c r="BM539" s="12">
        <f t="shared" si="75"/>
        <v>0</v>
      </c>
      <c r="BN539" s="37">
        <f t="shared" si="76"/>
        <v>0</v>
      </c>
      <c r="BO539" s="38">
        <f t="shared" si="77"/>
        <v>0</v>
      </c>
      <c r="BP539" s="120">
        <f t="shared" si="78"/>
        <v>0</v>
      </c>
      <c r="BQ539" s="121">
        <f t="shared" si="79"/>
        <v>0</v>
      </c>
      <c r="BR539" s="108">
        <f t="shared" si="80"/>
        <v>0</v>
      </c>
      <c r="BS539" s="82">
        <f t="shared" si="81"/>
        <v>0</v>
      </c>
      <c r="BT539" s="136">
        <f t="shared" si="82"/>
        <v>0</v>
      </c>
      <c r="BU539" s="136">
        <f t="shared" si="83"/>
        <v>0</v>
      </c>
      <c r="BV539" s="109"/>
      <c r="BW539" s="69"/>
    </row>
    <row r="540" spans="1:74" ht="15.75" customHeight="1">
      <c r="A540" s="31"/>
      <c r="B540" s="171" t="s">
        <v>0</v>
      </c>
      <c r="C540" s="163"/>
      <c r="D540" s="163"/>
      <c r="E540" s="164"/>
      <c r="F540" s="163"/>
      <c r="G540" s="163"/>
      <c r="H540" s="163"/>
      <c r="I540" s="163"/>
      <c r="J540" s="163"/>
      <c r="K540" s="163"/>
      <c r="L540" s="252"/>
      <c r="M540" s="163"/>
      <c r="N540" s="163"/>
      <c r="O540" s="164"/>
      <c r="P540" s="163"/>
      <c r="Q540" s="163"/>
      <c r="R540" s="164"/>
      <c r="S540" s="192"/>
      <c r="T540" s="178"/>
      <c r="U540" s="406"/>
      <c r="V540" s="252"/>
      <c r="W540" s="252"/>
      <c r="X540" s="252"/>
      <c r="Y540" s="252"/>
      <c r="Z540" s="253"/>
      <c r="AA540" s="252"/>
      <c r="AB540" s="252"/>
      <c r="AC540" s="183"/>
      <c r="AD540" s="183"/>
      <c r="AE540" s="267"/>
      <c r="AF540" s="183"/>
      <c r="AG540" s="268"/>
      <c r="AH540" s="183"/>
      <c r="AI540" s="185"/>
      <c r="AJ540" s="183"/>
      <c r="AK540" s="183"/>
      <c r="AL540" s="266"/>
      <c r="AM540" s="183"/>
      <c r="AN540" s="268"/>
      <c r="AO540" s="269"/>
      <c r="AP540" s="183"/>
      <c r="AQ540" s="183"/>
      <c r="AR540" s="183"/>
      <c r="AS540" s="295"/>
      <c r="AT540" s="295"/>
      <c r="AU540" s="302"/>
      <c r="AV540" s="249"/>
      <c r="AW540" s="249"/>
      <c r="AX540" s="249"/>
      <c r="AY540" s="249"/>
      <c r="AZ540" s="249"/>
      <c r="BA540" s="250"/>
      <c r="BB540" s="250"/>
      <c r="BC540" s="250"/>
      <c r="BD540" s="250"/>
      <c r="BM540" s="12">
        <f t="shared" si="75"/>
        <v>0</v>
      </c>
      <c r="BN540" s="37">
        <f t="shared" si="76"/>
        <v>0</v>
      </c>
      <c r="BO540" s="38">
        <f t="shared" si="77"/>
        <v>0</v>
      </c>
      <c r="BP540" s="120">
        <f t="shared" si="78"/>
        <v>0</v>
      </c>
      <c r="BQ540" s="121">
        <f t="shared" si="79"/>
        <v>0</v>
      </c>
      <c r="BR540" s="108">
        <f t="shared" si="80"/>
        <v>0</v>
      </c>
      <c r="BS540" s="82">
        <f t="shared" si="81"/>
        <v>0</v>
      </c>
      <c r="BT540" s="136">
        <f t="shared" si="82"/>
        <v>0</v>
      </c>
      <c r="BU540" s="136">
        <f t="shared" si="83"/>
        <v>0</v>
      </c>
      <c r="BV540" s="109"/>
    </row>
    <row r="541" spans="1:74" ht="36.75">
      <c r="A541" s="23"/>
      <c r="B541" s="172" t="s">
        <v>207</v>
      </c>
      <c r="C541" s="165"/>
      <c r="D541" s="165"/>
      <c r="E541" s="166"/>
      <c r="F541" s="165"/>
      <c r="G541" s="165"/>
      <c r="H541" s="165"/>
      <c r="I541" s="165"/>
      <c r="J541" s="165"/>
      <c r="K541" s="165"/>
      <c r="L541" s="252"/>
      <c r="M541" s="165"/>
      <c r="N541" s="165"/>
      <c r="O541" s="166"/>
      <c r="P541" s="165"/>
      <c r="Q541" s="165"/>
      <c r="R541" s="166"/>
      <c r="S541" s="190"/>
      <c r="T541" s="176"/>
      <c r="U541" s="402"/>
      <c r="V541" s="252"/>
      <c r="W541" s="252"/>
      <c r="X541" s="252"/>
      <c r="Y541" s="252"/>
      <c r="Z541" s="253"/>
      <c r="AA541" s="252"/>
      <c r="AB541" s="252"/>
      <c r="AC541" s="183"/>
      <c r="AD541" s="183"/>
      <c r="AE541" s="267"/>
      <c r="AF541" s="183"/>
      <c r="AG541" s="268"/>
      <c r="AH541" s="183"/>
      <c r="AI541" s="185"/>
      <c r="AJ541" s="183"/>
      <c r="AK541" s="183"/>
      <c r="AL541" s="266"/>
      <c r="AM541" s="183"/>
      <c r="AN541" s="268"/>
      <c r="AO541" s="269">
        <v>32</v>
      </c>
      <c r="AP541" s="183"/>
      <c r="AQ541" s="183"/>
      <c r="AR541" s="183"/>
      <c r="AS541" s="295"/>
      <c r="AT541" s="295"/>
      <c r="AU541" s="302"/>
      <c r="AV541" s="249"/>
      <c r="AW541" s="249"/>
      <c r="AX541" s="249"/>
      <c r="AY541" s="249"/>
      <c r="AZ541" s="249"/>
      <c r="BA541" s="250"/>
      <c r="BB541" s="250"/>
      <c r="BC541" s="250"/>
      <c r="BD541" s="250"/>
      <c r="BM541" s="12">
        <f t="shared" si="75"/>
        <v>0</v>
      </c>
      <c r="BN541" s="37">
        <f t="shared" si="76"/>
        <v>32</v>
      </c>
      <c r="BO541" s="38">
        <f t="shared" si="77"/>
        <v>0.044444444444444446</v>
      </c>
      <c r="BP541" s="120">
        <f t="shared" si="78"/>
        <v>0</v>
      </c>
      <c r="BQ541" s="121">
        <f t="shared" si="79"/>
        <v>0</v>
      </c>
      <c r="BR541" s="108">
        <f t="shared" si="80"/>
        <v>0</v>
      </c>
      <c r="BS541" s="82">
        <f t="shared" si="81"/>
        <v>0</v>
      </c>
      <c r="BT541" s="136">
        <f t="shared" si="82"/>
        <v>0</v>
      </c>
      <c r="BU541" s="136">
        <f t="shared" si="83"/>
        <v>0</v>
      </c>
      <c r="BV541" s="109"/>
    </row>
    <row r="542" spans="1:74" ht="15.75">
      <c r="A542" s="24"/>
      <c r="B542" s="171" t="s">
        <v>1</v>
      </c>
      <c r="C542" s="165"/>
      <c r="D542" s="165"/>
      <c r="E542" s="166"/>
      <c r="F542" s="165"/>
      <c r="G542" s="165"/>
      <c r="H542" s="165"/>
      <c r="I542" s="165"/>
      <c r="J542" s="165"/>
      <c r="K542" s="165"/>
      <c r="L542" s="185"/>
      <c r="M542" s="165"/>
      <c r="N542" s="165"/>
      <c r="O542" s="166"/>
      <c r="P542" s="165"/>
      <c r="Q542" s="165"/>
      <c r="R542" s="166"/>
      <c r="S542" s="193"/>
      <c r="T542" s="165"/>
      <c r="U542" s="166"/>
      <c r="V542" s="185"/>
      <c r="W542" s="185"/>
      <c r="X542" s="185"/>
      <c r="Y542" s="185"/>
      <c r="Z542" s="245"/>
      <c r="AA542" s="185"/>
      <c r="AB542" s="185"/>
      <c r="AC542" s="185"/>
      <c r="AD542" s="185"/>
      <c r="AE542" s="246"/>
      <c r="AF542" s="185"/>
      <c r="AG542" s="247"/>
      <c r="AH542" s="183"/>
      <c r="AI542" s="183"/>
      <c r="AJ542" s="183"/>
      <c r="AK542" s="183"/>
      <c r="AL542" s="245"/>
      <c r="AM542" s="185"/>
      <c r="AN542" s="247"/>
      <c r="AO542" s="265"/>
      <c r="AP542" s="183"/>
      <c r="AQ542" s="183"/>
      <c r="AR542" s="183"/>
      <c r="AS542" s="299"/>
      <c r="AT542" s="299"/>
      <c r="AU542" s="307"/>
      <c r="AV542" s="249"/>
      <c r="AW542" s="249"/>
      <c r="AX542" s="249"/>
      <c r="AY542" s="249"/>
      <c r="AZ542" s="249"/>
      <c r="BA542" s="250"/>
      <c r="BB542" s="250"/>
      <c r="BC542" s="250"/>
      <c r="BD542" s="250"/>
      <c r="BM542" s="12">
        <f t="shared" si="75"/>
        <v>0</v>
      </c>
      <c r="BN542" s="37">
        <f t="shared" si="76"/>
        <v>0</v>
      </c>
      <c r="BO542" s="38">
        <f t="shared" si="77"/>
        <v>0</v>
      </c>
      <c r="BP542" s="120">
        <f t="shared" si="78"/>
        <v>0</v>
      </c>
      <c r="BQ542" s="121">
        <f t="shared" si="79"/>
        <v>0</v>
      </c>
      <c r="BR542" s="108">
        <f t="shared" si="80"/>
        <v>0</v>
      </c>
      <c r="BS542" s="82">
        <f t="shared" si="81"/>
        <v>0</v>
      </c>
      <c r="BT542" s="136">
        <f t="shared" si="82"/>
        <v>0</v>
      </c>
      <c r="BU542" s="136">
        <f t="shared" si="83"/>
        <v>0</v>
      </c>
      <c r="BV542" s="109"/>
    </row>
    <row r="543" spans="1:74" ht="15.75">
      <c r="A543" s="23" t="s">
        <v>141</v>
      </c>
      <c r="B543" s="209"/>
      <c r="C543" s="165"/>
      <c r="D543" s="165"/>
      <c r="E543" s="166"/>
      <c r="F543" s="165"/>
      <c r="G543" s="165"/>
      <c r="H543" s="165"/>
      <c r="I543" s="165"/>
      <c r="J543" s="165"/>
      <c r="K543" s="165"/>
      <c r="L543" s="185"/>
      <c r="M543" s="165"/>
      <c r="N543" s="165"/>
      <c r="O543" s="166"/>
      <c r="P543" s="165"/>
      <c r="Q543" s="165"/>
      <c r="R543" s="166"/>
      <c r="S543" s="193"/>
      <c r="T543" s="165"/>
      <c r="U543" s="166"/>
      <c r="V543" s="185"/>
      <c r="W543" s="185"/>
      <c r="X543" s="185"/>
      <c r="Y543" s="185"/>
      <c r="Z543" s="245"/>
      <c r="AA543" s="185"/>
      <c r="AB543" s="185"/>
      <c r="AC543" s="185"/>
      <c r="AD543" s="185"/>
      <c r="AE543" s="246"/>
      <c r="AF543" s="185"/>
      <c r="AG543" s="247"/>
      <c r="AH543" s="183"/>
      <c r="AI543" s="183"/>
      <c r="AJ543" s="183"/>
      <c r="AK543" s="183"/>
      <c r="AL543" s="245"/>
      <c r="AM543" s="185"/>
      <c r="AN543" s="247"/>
      <c r="AO543" s="265"/>
      <c r="AP543" s="183"/>
      <c r="AQ543" s="183"/>
      <c r="AR543" s="183"/>
      <c r="AS543" s="299"/>
      <c r="AT543" s="299"/>
      <c r="AU543" s="307"/>
      <c r="AV543" s="249"/>
      <c r="AW543" s="249"/>
      <c r="AX543" s="249"/>
      <c r="AY543" s="249"/>
      <c r="AZ543" s="249"/>
      <c r="BA543" s="250">
        <v>32</v>
      </c>
      <c r="BB543" s="250">
        <v>32</v>
      </c>
      <c r="BC543" s="250"/>
      <c r="BD543" s="250"/>
      <c r="BL543" s="408">
        <f>BN543+BP543+BR543+BT543</f>
        <v>865.1800000000001</v>
      </c>
      <c r="BM543" s="12">
        <f t="shared" si="75"/>
        <v>1.201638888888889</v>
      </c>
      <c r="BN543" s="37">
        <f>SUM(BN544:BN553)</f>
        <v>445.92</v>
      </c>
      <c r="BO543" s="38">
        <f t="shared" si="77"/>
        <v>0.6193333333333334</v>
      </c>
      <c r="BP543" s="533">
        <f>BP544+BP545+BP548</f>
        <v>75.25999999999999</v>
      </c>
      <c r="BQ543" s="121">
        <f t="shared" si="79"/>
        <v>0.10452777777777776</v>
      </c>
      <c r="BR543" s="108">
        <f>SUM(BR544:BR553)</f>
        <v>284</v>
      </c>
      <c r="BS543" s="82">
        <f t="shared" si="81"/>
        <v>0.39444444444444443</v>
      </c>
      <c r="BT543" s="136">
        <f>BT553</f>
        <v>60</v>
      </c>
      <c r="BU543" s="136">
        <f t="shared" si="83"/>
        <v>0.08333333333333333</v>
      </c>
      <c r="BV543" s="109"/>
    </row>
    <row r="544" spans="1:74" ht="28.5" customHeight="1">
      <c r="A544" s="23"/>
      <c r="B544" s="476" t="s">
        <v>174</v>
      </c>
      <c r="C544" s="477"/>
      <c r="D544" s="477"/>
      <c r="E544" s="478"/>
      <c r="F544" s="477"/>
      <c r="G544" s="477"/>
      <c r="H544" s="477"/>
      <c r="I544" s="477"/>
      <c r="J544" s="477"/>
      <c r="K544" s="477"/>
      <c r="L544" s="479"/>
      <c r="M544" s="477"/>
      <c r="N544" s="477"/>
      <c r="O544" s="478"/>
      <c r="P544" s="477"/>
      <c r="Q544" s="477"/>
      <c r="R544" s="478"/>
      <c r="S544" s="477"/>
      <c r="T544" s="477"/>
      <c r="U544" s="478"/>
      <c r="V544" s="479"/>
      <c r="W544" s="479"/>
      <c r="X544" s="479"/>
      <c r="Y544" s="479"/>
      <c r="Z544" s="479"/>
      <c r="AA544" s="479"/>
      <c r="AB544" s="479"/>
      <c r="AC544" s="479"/>
      <c r="AD544" s="479"/>
      <c r="AE544" s="480"/>
      <c r="AF544" s="479"/>
      <c r="AG544" s="507"/>
      <c r="AH544" s="183"/>
      <c r="AI544" s="183"/>
      <c r="AJ544" s="183"/>
      <c r="AK544" s="183"/>
      <c r="AL544" s="245"/>
      <c r="AM544" s="185"/>
      <c r="AN544" s="247"/>
      <c r="AO544" s="265"/>
      <c r="AP544" s="183"/>
      <c r="AQ544" s="183"/>
      <c r="AR544" s="183"/>
      <c r="AS544" s="299"/>
      <c r="AT544" s="299"/>
      <c r="AU544" s="307"/>
      <c r="AV544" s="249"/>
      <c r="AW544" s="249"/>
      <c r="AX544" s="249"/>
      <c r="AY544" s="249"/>
      <c r="AZ544" s="249"/>
      <c r="BA544" s="250"/>
      <c r="BB544" s="250"/>
      <c r="BC544" s="250"/>
      <c r="BD544" s="250"/>
      <c r="BE544" s="357">
        <v>16</v>
      </c>
      <c r="BF544" s="357">
        <v>16</v>
      </c>
      <c r="BG544" s="357">
        <v>16</v>
      </c>
      <c r="BM544" s="12">
        <f t="shared" si="75"/>
        <v>0</v>
      </c>
      <c r="BN544" s="37">
        <f t="shared" si="76"/>
        <v>16</v>
      </c>
      <c r="BO544" s="38">
        <f t="shared" si="77"/>
        <v>0.022222222222222223</v>
      </c>
      <c r="BP544" s="120">
        <f t="shared" si="78"/>
        <v>32</v>
      </c>
      <c r="BQ544" s="121">
        <f t="shared" si="79"/>
        <v>0.044444444444444446</v>
      </c>
      <c r="BR544" s="108">
        <f t="shared" si="80"/>
        <v>0</v>
      </c>
      <c r="BS544" s="82">
        <f t="shared" si="81"/>
        <v>0</v>
      </c>
      <c r="BT544" s="136">
        <f t="shared" si="82"/>
        <v>0</v>
      </c>
      <c r="BU544" s="136">
        <f t="shared" si="83"/>
        <v>0</v>
      </c>
      <c r="BV544" s="109"/>
    </row>
    <row r="545" spans="1:74" ht="15.75" customHeight="1">
      <c r="A545" s="23"/>
      <c r="B545" s="217" t="s">
        <v>303</v>
      </c>
      <c r="C545" s="328"/>
      <c r="D545" s="328"/>
      <c r="E545" s="334"/>
      <c r="F545" s="328"/>
      <c r="G545" s="328"/>
      <c r="H545" s="328"/>
      <c r="I545" s="328"/>
      <c r="J545" s="328"/>
      <c r="K545" s="328"/>
      <c r="L545" s="481"/>
      <c r="M545" s="328"/>
      <c r="N545" s="328"/>
      <c r="O545" s="334"/>
      <c r="P545" s="328"/>
      <c r="Q545" s="328"/>
      <c r="R545" s="334"/>
      <c r="S545" s="328"/>
      <c r="T545" s="328"/>
      <c r="U545" s="334"/>
      <c r="V545" s="481"/>
      <c r="W545" s="481"/>
      <c r="X545" s="481"/>
      <c r="Y545" s="481"/>
      <c r="Z545" s="481"/>
      <c r="AA545" s="481"/>
      <c r="AB545" s="481"/>
      <c r="AC545" s="481"/>
      <c r="AD545" s="481"/>
      <c r="AE545" s="482"/>
      <c r="AF545" s="481"/>
      <c r="AG545" s="508"/>
      <c r="AH545" s="183"/>
      <c r="AI545" s="183"/>
      <c r="AJ545" s="183"/>
      <c r="AK545" s="183"/>
      <c r="AL545" s="245"/>
      <c r="AM545" s="185"/>
      <c r="AN545" s="247"/>
      <c r="AO545" s="265"/>
      <c r="AP545" s="183"/>
      <c r="AQ545" s="183"/>
      <c r="AR545" s="183"/>
      <c r="AS545" s="299"/>
      <c r="AT545" s="299"/>
      <c r="AU545" s="307"/>
      <c r="AV545" s="249"/>
      <c r="AW545" s="249"/>
      <c r="AX545" s="249"/>
      <c r="AY545" s="249"/>
      <c r="AZ545" s="249"/>
      <c r="BA545" s="250"/>
      <c r="BB545" s="250"/>
      <c r="BC545" s="250"/>
      <c r="BD545" s="250"/>
      <c r="BE545" s="359">
        <v>7.92</v>
      </c>
      <c r="BF545" s="359">
        <v>2.64</v>
      </c>
      <c r="BG545" s="357">
        <v>4.62</v>
      </c>
      <c r="BH545" s="359"/>
      <c r="BI545" s="359"/>
      <c r="BM545" s="12">
        <f t="shared" si="75"/>
        <v>0</v>
      </c>
      <c r="BN545" s="37">
        <f t="shared" si="76"/>
        <v>7.92</v>
      </c>
      <c r="BO545" s="38">
        <f t="shared" si="77"/>
        <v>0.011</v>
      </c>
      <c r="BP545" s="120">
        <f t="shared" si="78"/>
        <v>7.26</v>
      </c>
      <c r="BQ545" s="121">
        <f t="shared" si="79"/>
        <v>0.010083333333333333</v>
      </c>
      <c r="BR545" s="108">
        <f t="shared" si="80"/>
        <v>0</v>
      </c>
      <c r="BS545" s="82">
        <f t="shared" si="81"/>
        <v>0</v>
      </c>
      <c r="BT545" s="136">
        <f t="shared" si="82"/>
        <v>0</v>
      </c>
      <c r="BU545" s="136">
        <f t="shared" si="83"/>
        <v>0</v>
      </c>
      <c r="BV545" s="109"/>
    </row>
    <row r="546" spans="1:74" ht="15.75">
      <c r="A546" s="32"/>
      <c r="B546" s="483" t="s">
        <v>181</v>
      </c>
      <c r="C546" s="328"/>
      <c r="D546" s="328"/>
      <c r="E546" s="334"/>
      <c r="F546" s="328"/>
      <c r="G546" s="328"/>
      <c r="H546" s="328"/>
      <c r="I546" s="328"/>
      <c r="J546" s="328"/>
      <c r="K546" s="328"/>
      <c r="L546" s="481"/>
      <c r="M546" s="328"/>
      <c r="N546" s="328"/>
      <c r="O546" s="334"/>
      <c r="P546" s="328"/>
      <c r="Q546" s="328"/>
      <c r="R546" s="334"/>
      <c r="S546" s="328"/>
      <c r="T546" s="328"/>
      <c r="U546" s="334"/>
      <c r="V546" s="481"/>
      <c r="W546" s="481"/>
      <c r="X546" s="481"/>
      <c r="Y546" s="481"/>
      <c r="Z546" s="481"/>
      <c r="AA546" s="481"/>
      <c r="AB546" s="481"/>
      <c r="AC546" s="481"/>
      <c r="AD546" s="481"/>
      <c r="AE546" s="482"/>
      <c r="AF546" s="481"/>
      <c r="AG546" s="508"/>
      <c r="AH546" s="183"/>
      <c r="AI546" s="183"/>
      <c r="AJ546" s="183"/>
      <c r="AK546" s="183"/>
      <c r="AL546" s="245"/>
      <c r="AM546" s="185"/>
      <c r="AN546" s="247"/>
      <c r="AO546" s="265"/>
      <c r="AP546" s="185">
        <v>86</v>
      </c>
      <c r="AQ546" s="183"/>
      <c r="AR546" s="183"/>
      <c r="AS546" s="299"/>
      <c r="AT546" s="299"/>
      <c r="AU546" s="307"/>
      <c r="AV546" s="249"/>
      <c r="AW546" s="249"/>
      <c r="AX546" s="249"/>
      <c r="AY546" s="249"/>
      <c r="AZ546" s="249"/>
      <c r="BA546" s="250"/>
      <c r="BB546" s="250"/>
      <c r="BC546" s="250"/>
      <c r="BD546" s="250"/>
      <c r="BM546" s="12">
        <f t="shared" si="75"/>
        <v>0</v>
      </c>
      <c r="BN546" s="37">
        <f t="shared" si="76"/>
        <v>86</v>
      </c>
      <c r="BO546" s="38">
        <f t="shared" si="77"/>
        <v>0.11944444444444445</v>
      </c>
      <c r="BP546" s="120">
        <f t="shared" si="78"/>
        <v>0</v>
      </c>
      <c r="BQ546" s="121">
        <f t="shared" si="79"/>
        <v>0</v>
      </c>
      <c r="BR546" s="108">
        <f t="shared" si="80"/>
        <v>0</v>
      </c>
      <c r="BS546" s="82">
        <f t="shared" si="81"/>
        <v>0</v>
      </c>
      <c r="BT546" s="136">
        <f t="shared" si="82"/>
        <v>0</v>
      </c>
      <c r="BU546" s="136">
        <f t="shared" si="83"/>
        <v>0</v>
      </c>
      <c r="BV546" s="109"/>
    </row>
    <row r="547" spans="1:74" ht="15.75">
      <c r="A547" s="23"/>
      <c r="B547" s="218" t="s">
        <v>1</v>
      </c>
      <c r="C547" s="328"/>
      <c r="D547" s="328"/>
      <c r="E547" s="334"/>
      <c r="F547" s="328"/>
      <c r="G547" s="328"/>
      <c r="H547" s="328"/>
      <c r="I547" s="328"/>
      <c r="J547" s="328"/>
      <c r="K547" s="328"/>
      <c r="L547" s="481"/>
      <c r="M547" s="328"/>
      <c r="N547" s="328"/>
      <c r="O547" s="334"/>
      <c r="P547" s="328"/>
      <c r="Q547" s="328"/>
      <c r="R547" s="334"/>
      <c r="S547" s="328"/>
      <c r="T547" s="328"/>
      <c r="U547" s="334"/>
      <c r="V547" s="481"/>
      <c r="W547" s="481"/>
      <c r="X547" s="481"/>
      <c r="Y547" s="481"/>
      <c r="Z547" s="481"/>
      <c r="AA547" s="481"/>
      <c r="AB547" s="481"/>
      <c r="AC547" s="481"/>
      <c r="AD547" s="481"/>
      <c r="AE547" s="482"/>
      <c r="AF547" s="481"/>
      <c r="AG547" s="508"/>
      <c r="AH547" s="183"/>
      <c r="AI547" s="183"/>
      <c r="AJ547" s="183"/>
      <c r="AK547" s="183"/>
      <c r="AL547" s="245"/>
      <c r="AM547" s="185"/>
      <c r="AN547" s="247"/>
      <c r="AO547" s="265"/>
      <c r="AP547" s="183"/>
      <c r="AQ547" s="183"/>
      <c r="AR547" s="183"/>
      <c r="AS547" s="299"/>
      <c r="AT547" s="299"/>
      <c r="AU547" s="307"/>
      <c r="AV547" s="249"/>
      <c r="AW547" s="249"/>
      <c r="AX547" s="249"/>
      <c r="AY547" s="249"/>
      <c r="AZ547" s="249"/>
      <c r="BA547" s="250"/>
      <c r="BB547" s="250"/>
      <c r="BC547" s="250"/>
      <c r="BD547" s="250"/>
      <c r="BM547" s="12">
        <f t="shared" si="75"/>
        <v>0</v>
      </c>
      <c r="BN547" s="37">
        <f t="shared" si="76"/>
        <v>0</v>
      </c>
      <c r="BO547" s="38">
        <f t="shared" si="77"/>
        <v>0</v>
      </c>
      <c r="BP547" s="120">
        <f t="shared" si="78"/>
        <v>0</v>
      </c>
      <c r="BQ547" s="121">
        <f t="shared" si="79"/>
        <v>0</v>
      </c>
      <c r="BR547" s="108">
        <f t="shared" si="80"/>
        <v>0</v>
      </c>
      <c r="BS547" s="82">
        <f t="shared" si="81"/>
        <v>0</v>
      </c>
      <c r="BT547" s="136">
        <f t="shared" si="82"/>
        <v>0</v>
      </c>
      <c r="BU547" s="136">
        <f t="shared" si="83"/>
        <v>0</v>
      </c>
      <c r="BV547" s="109"/>
    </row>
    <row r="548" spans="1:74" ht="15.75">
      <c r="A548" s="23"/>
      <c r="B548" s="484" t="s">
        <v>157</v>
      </c>
      <c r="C548" s="328"/>
      <c r="D548" s="328"/>
      <c r="E548" s="334"/>
      <c r="F548" s="328"/>
      <c r="G548" s="328"/>
      <c r="H548" s="328">
        <v>36</v>
      </c>
      <c r="I548" s="328">
        <v>34</v>
      </c>
      <c r="J548" s="328">
        <v>34</v>
      </c>
      <c r="K548" s="328"/>
      <c r="L548" s="481"/>
      <c r="M548" s="328"/>
      <c r="N548" s="328"/>
      <c r="O548" s="334"/>
      <c r="P548" s="328">
        <v>36</v>
      </c>
      <c r="Q548" s="328"/>
      <c r="R548" s="334"/>
      <c r="S548" s="328"/>
      <c r="T548" s="328"/>
      <c r="U548" s="334"/>
      <c r="V548" s="481"/>
      <c r="W548" s="481">
        <v>36</v>
      </c>
      <c r="X548" s="481"/>
      <c r="Y548" s="481">
        <v>48</v>
      </c>
      <c r="Z548" s="481"/>
      <c r="AA548" s="481"/>
      <c r="AB548" s="481">
        <v>44</v>
      </c>
      <c r="AC548" s="481"/>
      <c r="AD548" s="481">
        <v>36</v>
      </c>
      <c r="AE548" s="482">
        <v>36</v>
      </c>
      <c r="AF548" s="481"/>
      <c r="AG548" s="508"/>
      <c r="AH548" s="183"/>
      <c r="AI548" s="183"/>
      <c r="AJ548" s="183"/>
      <c r="AK548" s="183"/>
      <c r="AL548" s="245"/>
      <c r="AM548" s="185"/>
      <c r="AN548" s="247"/>
      <c r="AO548" s="265"/>
      <c r="AP548" s="183"/>
      <c r="AQ548" s="183"/>
      <c r="AR548" s="183"/>
      <c r="AS548" s="299"/>
      <c r="AT548" s="299">
        <v>36</v>
      </c>
      <c r="AU548" s="307"/>
      <c r="AV548" s="249"/>
      <c r="AW548" s="249"/>
      <c r="AX548" s="249"/>
      <c r="AY548" s="249"/>
      <c r="AZ548" s="249"/>
      <c r="BA548" s="250"/>
      <c r="BB548" s="250"/>
      <c r="BC548" s="250"/>
      <c r="BD548" s="250"/>
      <c r="BM548" s="12">
        <f t="shared" si="75"/>
        <v>0</v>
      </c>
      <c r="BN548" s="37">
        <f t="shared" si="76"/>
        <v>304</v>
      </c>
      <c r="BO548" s="38">
        <f t="shared" si="77"/>
        <v>0.4222222222222222</v>
      </c>
      <c r="BP548" s="120">
        <f t="shared" si="78"/>
        <v>36</v>
      </c>
      <c r="BQ548" s="121">
        <f t="shared" si="79"/>
        <v>0.05</v>
      </c>
      <c r="BR548" s="108">
        <f t="shared" si="80"/>
        <v>36</v>
      </c>
      <c r="BS548" s="82">
        <f t="shared" si="81"/>
        <v>0.05</v>
      </c>
      <c r="BT548" s="136">
        <f t="shared" si="82"/>
        <v>0</v>
      </c>
      <c r="BU548" s="136">
        <f t="shared" si="83"/>
        <v>0</v>
      </c>
      <c r="BV548" s="109"/>
    </row>
    <row r="549" spans="1:74" ht="15.75">
      <c r="A549" s="24"/>
      <c r="B549" s="470" t="s">
        <v>1</v>
      </c>
      <c r="C549" s="485"/>
      <c r="D549" s="485"/>
      <c r="E549" s="486"/>
      <c r="F549" s="485"/>
      <c r="G549" s="485"/>
      <c r="H549" s="485"/>
      <c r="I549" s="485"/>
      <c r="J549" s="485"/>
      <c r="K549" s="485"/>
      <c r="L549" s="487"/>
      <c r="M549" s="485"/>
      <c r="N549" s="485"/>
      <c r="O549" s="486"/>
      <c r="P549" s="485"/>
      <c r="Q549" s="485"/>
      <c r="R549" s="486"/>
      <c r="S549" s="485"/>
      <c r="T549" s="485"/>
      <c r="U549" s="486"/>
      <c r="V549" s="487"/>
      <c r="W549" s="487"/>
      <c r="X549" s="487"/>
      <c r="Y549" s="487"/>
      <c r="Z549" s="487"/>
      <c r="AA549" s="487"/>
      <c r="AB549" s="487"/>
      <c r="AC549" s="487"/>
      <c r="AD549" s="487"/>
      <c r="AE549" s="488"/>
      <c r="AF549" s="487"/>
      <c r="AG549" s="509"/>
      <c r="AH549" s="183"/>
      <c r="AI549" s="183"/>
      <c r="AJ549" s="183"/>
      <c r="AK549" s="183"/>
      <c r="AL549" s="245"/>
      <c r="AM549" s="185"/>
      <c r="AN549" s="247"/>
      <c r="AO549" s="265"/>
      <c r="AP549" s="183"/>
      <c r="AQ549" s="183"/>
      <c r="AR549" s="183"/>
      <c r="AS549" s="299"/>
      <c r="AT549" s="299"/>
      <c r="AU549" s="307"/>
      <c r="AV549" s="249"/>
      <c r="AW549" s="249"/>
      <c r="AX549" s="249"/>
      <c r="AY549" s="249"/>
      <c r="AZ549" s="249"/>
      <c r="BA549" s="250"/>
      <c r="BB549" s="250"/>
      <c r="BC549" s="250"/>
      <c r="BD549" s="250"/>
      <c r="BM549" s="12">
        <f t="shared" si="75"/>
        <v>0</v>
      </c>
      <c r="BN549" s="37">
        <f t="shared" si="76"/>
        <v>0</v>
      </c>
      <c r="BO549" s="38">
        <f t="shared" si="77"/>
        <v>0</v>
      </c>
      <c r="BP549" s="120">
        <f t="shared" si="78"/>
        <v>0</v>
      </c>
      <c r="BQ549" s="121">
        <f t="shared" si="79"/>
        <v>0</v>
      </c>
      <c r="BR549" s="108">
        <f t="shared" si="80"/>
        <v>0</v>
      </c>
      <c r="BS549" s="82">
        <f t="shared" si="81"/>
        <v>0</v>
      </c>
      <c r="BT549" s="136">
        <f t="shared" si="82"/>
        <v>0</v>
      </c>
      <c r="BU549" s="136">
        <f t="shared" si="83"/>
        <v>0</v>
      </c>
      <c r="BV549" s="109"/>
    </row>
    <row r="550" spans="1:74" ht="15.75">
      <c r="A550" s="24"/>
      <c r="B550" s="218" t="s">
        <v>222</v>
      </c>
      <c r="C550" s="457"/>
      <c r="D550" s="165"/>
      <c r="E550" s="166"/>
      <c r="F550" s="165"/>
      <c r="G550" s="165"/>
      <c r="H550" s="165"/>
      <c r="I550" s="165"/>
      <c r="J550" s="165"/>
      <c r="K550" s="165"/>
      <c r="L550" s="185"/>
      <c r="M550" s="165"/>
      <c r="N550" s="165"/>
      <c r="O550" s="166"/>
      <c r="P550" s="165"/>
      <c r="Q550" s="165"/>
      <c r="R550" s="166"/>
      <c r="S550" s="193"/>
      <c r="T550" s="165"/>
      <c r="U550" s="166"/>
      <c r="V550" s="185"/>
      <c r="W550" s="185"/>
      <c r="X550" s="185"/>
      <c r="Y550" s="185"/>
      <c r="Z550" s="245"/>
      <c r="AA550" s="185"/>
      <c r="AB550" s="185"/>
      <c r="AC550" s="185"/>
      <c r="AD550" s="185"/>
      <c r="AE550" s="246"/>
      <c r="AF550" s="185"/>
      <c r="AG550" s="247"/>
      <c r="AH550" s="183"/>
      <c r="AI550" s="183"/>
      <c r="AJ550" s="183"/>
      <c r="AK550" s="183"/>
      <c r="AL550" s="245"/>
      <c r="AM550" s="185"/>
      <c r="AN550" s="247"/>
      <c r="AO550" s="265"/>
      <c r="AP550" s="183"/>
      <c r="AQ550" s="183"/>
      <c r="AR550" s="183"/>
      <c r="AS550" s="299"/>
      <c r="AT550" s="299"/>
      <c r="AU550" s="307"/>
      <c r="AV550" s="249"/>
      <c r="AW550" s="249"/>
      <c r="AX550" s="249"/>
      <c r="AY550" s="249"/>
      <c r="AZ550" s="249"/>
      <c r="BA550" s="250"/>
      <c r="BB550" s="250"/>
      <c r="BC550" s="250"/>
      <c r="BD550" s="250"/>
      <c r="BM550" s="12">
        <f aca="true" t="shared" si="84" ref="BM550:BM658">BL550/720</f>
        <v>0</v>
      </c>
      <c r="BN550" s="37">
        <f t="shared" si="76"/>
        <v>0</v>
      </c>
      <c r="BO550" s="38">
        <f t="shared" si="77"/>
        <v>0</v>
      </c>
      <c r="BP550" s="120">
        <f t="shared" si="78"/>
        <v>0</v>
      </c>
      <c r="BQ550" s="121">
        <f t="shared" si="79"/>
        <v>0</v>
      </c>
      <c r="BR550" s="108">
        <f t="shared" si="80"/>
        <v>0</v>
      </c>
      <c r="BS550" s="82">
        <f t="shared" si="81"/>
        <v>0</v>
      </c>
      <c r="BT550" s="136">
        <f t="shared" si="82"/>
        <v>0</v>
      </c>
      <c r="BU550" s="136">
        <f t="shared" si="83"/>
        <v>0</v>
      </c>
      <c r="BV550" s="109"/>
    </row>
    <row r="551" spans="1:75" s="2" customFormat="1" ht="17.25" customHeight="1">
      <c r="A551" s="24"/>
      <c r="B551" s="217" t="s">
        <v>252</v>
      </c>
      <c r="C551" s="457"/>
      <c r="D551" s="165"/>
      <c r="E551" s="166"/>
      <c r="F551" s="165"/>
      <c r="G551" s="165"/>
      <c r="H551" s="165"/>
      <c r="I551" s="165"/>
      <c r="J551" s="165"/>
      <c r="K551" s="165"/>
      <c r="L551" s="183"/>
      <c r="M551" s="165"/>
      <c r="N551" s="165"/>
      <c r="O551" s="166"/>
      <c r="P551" s="165"/>
      <c r="Q551" s="165"/>
      <c r="R551" s="166"/>
      <c r="S551" s="193"/>
      <c r="T551" s="165"/>
      <c r="U551" s="166"/>
      <c r="V551" s="183"/>
      <c r="W551" s="183"/>
      <c r="X551" s="183"/>
      <c r="Y551" s="183"/>
      <c r="Z551" s="266"/>
      <c r="AA551" s="183"/>
      <c r="AB551" s="183"/>
      <c r="AC551" s="183"/>
      <c r="AD551" s="183"/>
      <c r="AE551" s="267"/>
      <c r="AF551" s="183"/>
      <c r="AG551" s="268"/>
      <c r="AH551" s="183"/>
      <c r="AI551" s="183"/>
      <c r="AJ551" s="183"/>
      <c r="AK551" s="183"/>
      <c r="AL551" s="266"/>
      <c r="AM551" s="183"/>
      <c r="AN551" s="268"/>
      <c r="AO551" s="269"/>
      <c r="AP551" s="183"/>
      <c r="AQ551" s="461"/>
      <c r="AR551" s="183"/>
      <c r="AS551" s="307">
        <v>18</v>
      </c>
      <c r="AT551" s="299"/>
      <c r="AU551" s="299">
        <v>34</v>
      </c>
      <c r="AV551" s="249">
        <v>32</v>
      </c>
      <c r="AW551" s="249">
        <v>36</v>
      </c>
      <c r="AX551" s="249"/>
      <c r="AY551" s="249">
        <v>32</v>
      </c>
      <c r="AZ551" s="249">
        <v>32</v>
      </c>
      <c r="BA551" s="250"/>
      <c r="BB551" s="250"/>
      <c r="BC551" s="250"/>
      <c r="BD551" s="250"/>
      <c r="BE551" s="357"/>
      <c r="BF551" s="357"/>
      <c r="BG551" s="357"/>
      <c r="BH551" s="357"/>
      <c r="BI551" s="357"/>
      <c r="BJ551" s="357"/>
      <c r="BK551" s="357"/>
      <c r="BL551" s="20"/>
      <c r="BM551" s="12">
        <f t="shared" si="84"/>
        <v>0</v>
      </c>
      <c r="BN551" s="37">
        <f t="shared" si="76"/>
        <v>0</v>
      </c>
      <c r="BO551" s="38">
        <f t="shared" si="77"/>
        <v>0</v>
      </c>
      <c r="BP551" s="120">
        <f t="shared" si="78"/>
        <v>0</v>
      </c>
      <c r="BQ551" s="121">
        <f t="shared" si="79"/>
        <v>0</v>
      </c>
      <c r="BR551" s="108">
        <f t="shared" si="80"/>
        <v>184</v>
      </c>
      <c r="BS551" s="82">
        <f t="shared" si="81"/>
        <v>0.25555555555555554</v>
      </c>
      <c r="BT551" s="136">
        <f t="shared" si="82"/>
        <v>0</v>
      </c>
      <c r="BU551" s="136">
        <f t="shared" si="83"/>
        <v>0</v>
      </c>
      <c r="BV551" s="109"/>
      <c r="BW551" s="113"/>
    </row>
    <row r="552" spans="1:75" s="2" customFormat="1" ht="38.25" customHeight="1">
      <c r="A552" s="535"/>
      <c r="B552" s="172" t="s">
        <v>212</v>
      </c>
      <c r="C552" s="165"/>
      <c r="D552" s="165"/>
      <c r="E552" s="166"/>
      <c r="F552" s="165"/>
      <c r="G552" s="165"/>
      <c r="H552" s="165"/>
      <c r="I552" s="165"/>
      <c r="J552" s="165"/>
      <c r="K552" s="165"/>
      <c r="L552" s="185"/>
      <c r="M552" s="165"/>
      <c r="N552" s="165"/>
      <c r="O552" s="166"/>
      <c r="P552" s="165"/>
      <c r="Q552" s="165"/>
      <c r="R552" s="166"/>
      <c r="S552" s="193"/>
      <c r="T552" s="165"/>
      <c r="U552" s="166"/>
      <c r="V552" s="185"/>
      <c r="W552" s="185"/>
      <c r="X552" s="185"/>
      <c r="Y552" s="185"/>
      <c r="Z552" s="245"/>
      <c r="AA552" s="185"/>
      <c r="AB552" s="185"/>
      <c r="AC552" s="185"/>
      <c r="AD552" s="185"/>
      <c r="AE552" s="246"/>
      <c r="AF552" s="185"/>
      <c r="AG552" s="247"/>
      <c r="AH552" s="185"/>
      <c r="AI552" s="185"/>
      <c r="AJ552" s="185"/>
      <c r="AK552" s="185"/>
      <c r="AL552" s="245"/>
      <c r="AM552" s="185"/>
      <c r="AN552" s="247"/>
      <c r="AO552" s="265">
        <v>32</v>
      </c>
      <c r="AP552" s="185"/>
      <c r="AQ552" s="185"/>
      <c r="AR552" s="185"/>
      <c r="AS552" s="244"/>
      <c r="AT552" s="244"/>
      <c r="AU552" s="244"/>
      <c r="AV552" s="249"/>
      <c r="AW552" s="249"/>
      <c r="AX552" s="249"/>
      <c r="AY552" s="249"/>
      <c r="AZ552" s="249"/>
      <c r="BA552" s="250"/>
      <c r="BB552" s="250"/>
      <c r="BC552" s="250"/>
      <c r="BD552" s="250"/>
      <c r="BE552" s="357"/>
      <c r="BF552" s="357"/>
      <c r="BG552" s="357"/>
      <c r="BH552" s="357"/>
      <c r="BI552" s="357"/>
      <c r="BJ552" s="357"/>
      <c r="BK552" s="357"/>
      <c r="BL552" s="20"/>
      <c r="BM552" s="12">
        <f>BL552/720</f>
        <v>0</v>
      </c>
      <c r="BN552" s="37">
        <f>C552+D552+F552+G552+H552+I552+J552+K552+L552+M552+N552+P552+Q552+S552+T552+V552+W552+X552+Y552+Z552+AA552+AB552+AC552+AD552+AF552+AH552+AI552+AJ552+AK552+AL552+AM552+AO552+AP552+AQ552+AR552+BE552+BH552</f>
        <v>32</v>
      </c>
      <c r="BO552" s="38">
        <f>BN552/720</f>
        <v>0.044444444444444446</v>
      </c>
      <c r="BP552" s="120">
        <f>E552+O552+R552+U552+AE552+AG552+AN552+BF552+BG552+BI552+BJ552+BK552</f>
        <v>0</v>
      </c>
      <c r="BQ552" s="121">
        <f>BP552/720</f>
        <v>0</v>
      </c>
      <c r="BR552" s="108">
        <f>AS552+AT552+AU552+AV552+AW552+AX552+AY552+AZ552</f>
        <v>0</v>
      </c>
      <c r="BS552" s="82">
        <f>BR552/720</f>
        <v>0</v>
      </c>
      <c r="BT552" s="136">
        <f>BA552+BC552+BB552+BD552</f>
        <v>0</v>
      </c>
      <c r="BU552" s="136">
        <f>BT552/720</f>
        <v>0</v>
      </c>
      <c r="BV552" s="109"/>
      <c r="BW552" s="113"/>
    </row>
    <row r="553" spans="1:75" s="1" customFormat="1" ht="30.75" customHeight="1">
      <c r="A553" s="23"/>
      <c r="B553" s="172" t="s">
        <v>228</v>
      </c>
      <c r="C553" s="165"/>
      <c r="D553" s="165"/>
      <c r="E553" s="166"/>
      <c r="F553" s="165"/>
      <c r="G553" s="165"/>
      <c r="H553" s="165"/>
      <c r="I553" s="165"/>
      <c r="J553" s="165"/>
      <c r="K553" s="165"/>
      <c r="L553" s="185"/>
      <c r="M553" s="165"/>
      <c r="N553" s="165"/>
      <c r="O553" s="166"/>
      <c r="P553" s="165"/>
      <c r="Q553" s="165"/>
      <c r="R553" s="166"/>
      <c r="S553" s="193"/>
      <c r="T553" s="165"/>
      <c r="U553" s="166"/>
      <c r="V553" s="185"/>
      <c r="W553" s="185"/>
      <c r="X553" s="185"/>
      <c r="Y553" s="185"/>
      <c r="Z553" s="245"/>
      <c r="AA553" s="185"/>
      <c r="AB553" s="185"/>
      <c r="AC553" s="185"/>
      <c r="AD553" s="185"/>
      <c r="AE553" s="246"/>
      <c r="AF553" s="185"/>
      <c r="AG553" s="247"/>
      <c r="AH553" s="185"/>
      <c r="AI553" s="185"/>
      <c r="AJ553" s="185"/>
      <c r="AK553" s="185"/>
      <c r="AL553" s="245"/>
      <c r="AM553" s="185"/>
      <c r="AN553" s="247"/>
      <c r="AO553" s="265"/>
      <c r="AP553" s="185"/>
      <c r="AQ553" s="185"/>
      <c r="AR553" s="185"/>
      <c r="AS553" s="244"/>
      <c r="AT553" s="244"/>
      <c r="AU553" s="244"/>
      <c r="AV553" s="249"/>
      <c r="AW553" s="249">
        <v>32</v>
      </c>
      <c r="AX553" s="249">
        <v>32</v>
      </c>
      <c r="AY553" s="249"/>
      <c r="AZ553" s="249"/>
      <c r="BA553" s="250">
        <v>30</v>
      </c>
      <c r="BB553" s="250">
        <v>30</v>
      </c>
      <c r="BC553" s="250"/>
      <c r="BD553" s="250"/>
      <c r="BE553" s="357"/>
      <c r="BF553" s="357"/>
      <c r="BG553" s="357"/>
      <c r="BH553" s="357"/>
      <c r="BI553" s="357"/>
      <c r="BJ553" s="357"/>
      <c r="BK553" s="357"/>
      <c r="BL553" s="20"/>
      <c r="BM553" s="12">
        <f>BL553/720</f>
        <v>0</v>
      </c>
      <c r="BN553" s="37">
        <f>C553+D553+F553+G553+H553+I553+J553+K553+L553+M553+N553+P553+Q553+S553+T553+V553+W553+X553+Y553+Z553+AA553+AB553+AC553+AD553+AF553+AH553+AI553+AJ553+AK553+AL553+AM553+AO553+AP553+AQ553+AR553+BE553+BH553</f>
        <v>0</v>
      </c>
      <c r="BO553" s="38">
        <f>BN553/720</f>
        <v>0</v>
      </c>
      <c r="BP553" s="120">
        <f>E553+O553+R553+U553+AE553+AG553+AN553+BF553+BG553+BI553+BJ553+BK553</f>
        <v>0</v>
      </c>
      <c r="BQ553" s="121">
        <f>BP553/720</f>
        <v>0</v>
      </c>
      <c r="BR553" s="108">
        <f>AS553+AT553+AU553+AV553+AW553+AX553+AY553+AZ553</f>
        <v>64</v>
      </c>
      <c r="BS553" s="82">
        <f>BR553/720</f>
        <v>0.08888888888888889</v>
      </c>
      <c r="BT553" s="136">
        <f>BA553+BC553+BB553+BD553</f>
        <v>60</v>
      </c>
      <c r="BU553" s="136">
        <f>BT553/720</f>
        <v>0.08333333333333333</v>
      </c>
      <c r="BV553" s="109"/>
      <c r="BW553" s="110"/>
    </row>
    <row r="554" spans="1:75" s="2" customFormat="1" ht="18" customHeight="1">
      <c r="A554" s="30"/>
      <c r="B554" s="218"/>
      <c r="C554" s="458"/>
      <c r="D554" s="296"/>
      <c r="E554" s="297"/>
      <c r="F554" s="296"/>
      <c r="G554" s="296"/>
      <c r="H554" s="296"/>
      <c r="I554" s="296"/>
      <c r="J554" s="296"/>
      <c r="K554" s="296"/>
      <c r="L554" s="309"/>
      <c r="M554" s="296"/>
      <c r="N554" s="296"/>
      <c r="O554" s="297"/>
      <c r="P554" s="296"/>
      <c r="Q554" s="296"/>
      <c r="R554" s="297"/>
      <c r="S554" s="296"/>
      <c r="T554" s="296"/>
      <c r="U554" s="297"/>
      <c r="V554" s="309"/>
      <c r="W554" s="309"/>
      <c r="X554" s="309"/>
      <c r="Y554" s="309"/>
      <c r="Z554" s="309"/>
      <c r="AA554" s="309"/>
      <c r="AB554" s="309"/>
      <c r="AC554" s="309"/>
      <c r="AD554" s="309"/>
      <c r="AE554" s="320"/>
      <c r="AF554" s="309"/>
      <c r="AG554" s="510"/>
      <c r="AH554" s="309"/>
      <c r="AI554" s="309"/>
      <c r="AJ554" s="309"/>
      <c r="AK554" s="296"/>
      <c r="AL554" s="458"/>
      <c r="AM554" s="296"/>
      <c r="AN554" s="492"/>
      <c r="AO554" s="298"/>
      <c r="AP554" s="296"/>
      <c r="AQ554" s="296"/>
      <c r="AR554" s="296"/>
      <c r="AS554" s="493"/>
      <c r="AT554" s="310"/>
      <c r="AU554" s="310"/>
      <c r="AV554" s="249"/>
      <c r="AW554" s="249"/>
      <c r="AX554" s="249"/>
      <c r="AY554" s="249"/>
      <c r="AZ554" s="249"/>
      <c r="BA554" s="250"/>
      <c r="BB554" s="250"/>
      <c r="BC554" s="250"/>
      <c r="BD554" s="250"/>
      <c r="BE554" s="357"/>
      <c r="BF554" s="357"/>
      <c r="BG554" s="357"/>
      <c r="BH554" s="357"/>
      <c r="BI554" s="357"/>
      <c r="BJ554" s="357"/>
      <c r="BK554" s="357"/>
      <c r="BL554" s="20"/>
      <c r="BM554" s="12">
        <f t="shared" si="84"/>
        <v>0</v>
      </c>
      <c r="BN554" s="37">
        <f t="shared" si="76"/>
        <v>0</v>
      </c>
      <c r="BO554" s="38">
        <f t="shared" si="77"/>
        <v>0</v>
      </c>
      <c r="BP554" s="120">
        <f t="shared" si="78"/>
        <v>0</v>
      </c>
      <c r="BQ554" s="121">
        <f t="shared" si="79"/>
        <v>0</v>
      </c>
      <c r="BR554" s="108">
        <f t="shared" si="80"/>
        <v>0</v>
      </c>
      <c r="BS554" s="82">
        <f t="shared" si="81"/>
        <v>0</v>
      </c>
      <c r="BT554" s="136">
        <f t="shared" si="82"/>
        <v>0</v>
      </c>
      <c r="BU554" s="136">
        <f t="shared" si="83"/>
        <v>0</v>
      </c>
      <c r="BV554" s="109"/>
      <c r="BW554" s="81"/>
    </row>
    <row r="555" spans="1:75" s="4" customFormat="1" ht="15.75">
      <c r="A555" s="30" t="s">
        <v>271</v>
      </c>
      <c r="B555" s="218"/>
      <c r="C555" s="457">
        <f>SUM(C11:C591)</f>
        <v>1490</v>
      </c>
      <c r="D555" s="165">
        <f>SUM(D11:D588)</f>
        <v>1614</v>
      </c>
      <c r="E555" s="166">
        <f>SUM(E11:E588)</f>
        <v>1614</v>
      </c>
      <c r="F555" s="165">
        <f>SUM(F11:F588)</f>
        <v>1128</v>
      </c>
      <c r="G555" s="165">
        <f>SUM(G11:G588)</f>
        <v>1582</v>
      </c>
      <c r="H555" s="165">
        <f>SUM(H11:H591)</f>
        <v>1026</v>
      </c>
      <c r="I555" s="165">
        <f>SUM(I11:I590)</f>
        <v>872</v>
      </c>
      <c r="J555" s="165">
        <f>SUM(J11:J590)</f>
        <v>872</v>
      </c>
      <c r="K555" s="165">
        <f>SUM(K11:K588)</f>
        <v>1614</v>
      </c>
      <c r="L555" s="165">
        <f>SUM(L11:L588)</f>
        <v>1110</v>
      </c>
      <c r="M555" s="165">
        <f>SUM(M11:M588)</f>
        <v>1268</v>
      </c>
      <c r="N555" s="165">
        <f>SUM(N11:N588)</f>
        <v>1582</v>
      </c>
      <c r="O555" s="165">
        <f>SUM(O11:O588)</f>
        <v>1582</v>
      </c>
      <c r="P555" s="165">
        <f>SUM(P11:P591)</f>
        <v>1026</v>
      </c>
      <c r="Q555" s="165">
        <f>SUM(Q11:Q588)</f>
        <v>1218</v>
      </c>
      <c r="R555" s="165">
        <f>SUM(R11:R588)</f>
        <v>1218</v>
      </c>
      <c r="S555" s="165">
        <f>SUM(S10:S551)</f>
        <v>1220</v>
      </c>
      <c r="T555" s="165">
        <f>SUM(T11:T588)</f>
        <v>1124</v>
      </c>
      <c r="U555" s="166">
        <f>SUM(U11:U588)</f>
        <v>1124</v>
      </c>
      <c r="V555" s="165">
        <f>SUM(V11:V588)</f>
        <v>934</v>
      </c>
      <c r="W555" s="165">
        <f>SUM(W11:W551)</f>
        <v>726</v>
      </c>
      <c r="X555" s="165">
        <f aca="true" t="shared" si="85" ref="X555:AC555">SUM(X11:X588)</f>
        <v>628</v>
      </c>
      <c r="Y555" s="165">
        <f t="shared" si="85"/>
        <v>968</v>
      </c>
      <c r="Z555" s="165">
        <f t="shared" si="85"/>
        <v>753</v>
      </c>
      <c r="AA555" s="165">
        <f t="shared" si="85"/>
        <v>1110</v>
      </c>
      <c r="AB555" s="165">
        <f t="shared" si="85"/>
        <v>1198</v>
      </c>
      <c r="AC555" s="165">
        <f t="shared" si="85"/>
        <v>1010</v>
      </c>
      <c r="AD555" s="165">
        <f>SUM(AD11:AD591)</f>
        <v>1036</v>
      </c>
      <c r="AE555" s="246">
        <f>SUM(AE11:AE591)</f>
        <v>1036</v>
      </c>
      <c r="AF555" s="165">
        <f>SUM(AF11:AF591)</f>
        <v>1081</v>
      </c>
      <c r="AG555" s="247">
        <f>SUM(AG11:AG591)</f>
        <v>1081</v>
      </c>
      <c r="AH555" s="165">
        <f aca="true" t="shared" si="86" ref="AH555:BK555">SUM(AH11:AH551)</f>
        <v>438</v>
      </c>
      <c r="AI555" s="165">
        <f t="shared" si="86"/>
        <v>866</v>
      </c>
      <c r="AJ555" s="165">
        <f t="shared" si="86"/>
        <v>850</v>
      </c>
      <c r="AK555" s="165">
        <f t="shared" si="86"/>
        <v>912</v>
      </c>
      <c r="AL555" s="457">
        <f t="shared" si="86"/>
        <v>928</v>
      </c>
      <c r="AM555" s="165">
        <f t="shared" si="86"/>
        <v>940</v>
      </c>
      <c r="AN555" s="94">
        <f t="shared" si="86"/>
        <v>912</v>
      </c>
      <c r="AO555" s="193">
        <f t="shared" si="86"/>
        <v>766</v>
      </c>
      <c r="AP555" s="165">
        <f t="shared" si="86"/>
        <v>744</v>
      </c>
      <c r="AQ555" s="165">
        <f t="shared" si="86"/>
        <v>776</v>
      </c>
      <c r="AR555" s="185">
        <f t="shared" si="86"/>
        <v>928</v>
      </c>
      <c r="AS555" s="494">
        <f t="shared" si="86"/>
        <v>636</v>
      </c>
      <c r="AT555" s="216">
        <f t="shared" si="86"/>
        <v>468</v>
      </c>
      <c r="AU555" s="216">
        <f t="shared" si="86"/>
        <v>958</v>
      </c>
      <c r="AV555" s="216">
        <f t="shared" si="86"/>
        <v>542</v>
      </c>
      <c r="AW555" s="216">
        <f t="shared" si="86"/>
        <v>606</v>
      </c>
      <c r="AX555" s="216">
        <f t="shared" si="86"/>
        <v>184</v>
      </c>
      <c r="AY555" s="216">
        <f t="shared" si="86"/>
        <v>992</v>
      </c>
      <c r="AZ555" s="216">
        <f t="shared" si="86"/>
        <v>1004</v>
      </c>
      <c r="BA555" s="250">
        <f t="shared" si="86"/>
        <v>850</v>
      </c>
      <c r="BB555" s="250">
        <f t="shared" si="86"/>
        <v>850</v>
      </c>
      <c r="BC555" s="250">
        <f t="shared" si="86"/>
        <v>732</v>
      </c>
      <c r="BD555" s="250">
        <f t="shared" si="86"/>
        <v>732</v>
      </c>
      <c r="BE555" s="357">
        <f t="shared" si="86"/>
        <v>239.67999999999998</v>
      </c>
      <c r="BF555" s="357">
        <f t="shared" si="86"/>
        <v>202.56</v>
      </c>
      <c r="BG555" s="357">
        <f t="shared" si="86"/>
        <v>191.86</v>
      </c>
      <c r="BH555" s="357">
        <f t="shared" si="86"/>
        <v>263.76</v>
      </c>
      <c r="BI555" s="357">
        <f t="shared" si="86"/>
        <v>239.84</v>
      </c>
      <c r="BJ555" s="357">
        <f t="shared" si="86"/>
        <v>223.44</v>
      </c>
      <c r="BK555" s="357">
        <f t="shared" si="86"/>
        <v>225.43</v>
      </c>
      <c r="BL555" s="20"/>
      <c r="BM555" s="12">
        <f t="shared" si="84"/>
        <v>0</v>
      </c>
      <c r="BN555" s="37">
        <f t="shared" si="76"/>
        <v>539</v>
      </c>
      <c r="BO555" s="38">
        <f t="shared" si="77"/>
        <v>0.7486111111111111</v>
      </c>
      <c r="BP555" s="120">
        <f t="shared" si="78"/>
        <v>163</v>
      </c>
      <c r="BQ555" s="121">
        <f t="shared" si="79"/>
        <v>0.2263888888888889</v>
      </c>
      <c r="BR555" s="108">
        <f t="shared" si="80"/>
        <v>5390</v>
      </c>
      <c r="BS555" s="82">
        <f t="shared" si="81"/>
        <v>7.486111111111111</v>
      </c>
      <c r="BT555" s="136">
        <f t="shared" si="82"/>
        <v>3164</v>
      </c>
      <c r="BU555" s="136">
        <f t="shared" si="83"/>
        <v>4.394444444444445</v>
      </c>
      <c r="BV555" s="109"/>
      <c r="BW555" s="69"/>
    </row>
    <row r="556" spans="1:75" s="4" customFormat="1" ht="15.75">
      <c r="A556" s="30"/>
      <c r="B556" s="218"/>
      <c r="C556" s="457"/>
      <c r="D556" s="165"/>
      <c r="E556" s="166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6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246"/>
      <c r="AF556" s="165"/>
      <c r="AG556" s="247"/>
      <c r="AH556" s="165"/>
      <c r="AI556" s="165"/>
      <c r="AJ556" s="165"/>
      <c r="AK556" s="165"/>
      <c r="AL556" s="457"/>
      <c r="AM556" s="165"/>
      <c r="AN556" s="94"/>
      <c r="AO556" s="193"/>
      <c r="AP556" s="165"/>
      <c r="AQ556" s="165"/>
      <c r="AR556" s="185"/>
      <c r="AS556" s="494"/>
      <c r="AT556" s="216"/>
      <c r="AU556" s="216"/>
      <c r="AV556" s="216"/>
      <c r="AW556" s="216"/>
      <c r="AX556" s="216"/>
      <c r="AY556" s="216"/>
      <c r="AZ556" s="216"/>
      <c r="BA556" s="250"/>
      <c r="BB556" s="250"/>
      <c r="BC556" s="250"/>
      <c r="BD556" s="250"/>
      <c r="BE556" s="357"/>
      <c r="BF556" s="357"/>
      <c r="BG556" s="357"/>
      <c r="BH556" s="357"/>
      <c r="BI556" s="357"/>
      <c r="BJ556" s="357"/>
      <c r="BK556" s="357"/>
      <c r="BL556" s="20"/>
      <c r="BM556" s="12">
        <f t="shared" si="84"/>
        <v>0</v>
      </c>
      <c r="BN556" s="37">
        <f t="shared" si="76"/>
        <v>0</v>
      </c>
      <c r="BO556" s="38">
        <f t="shared" si="77"/>
        <v>0</v>
      </c>
      <c r="BP556" s="120">
        <f t="shared" si="78"/>
        <v>0</v>
      </c>
      <c r="BQ556" s="121">
        <f t="shared" si="79"/>
        <v>0</v>
      </c>
      <c r="BR556" s="108">
        <f t="shared" si="80"/>
        <v>0</v>
      </c>
      <c r="BS556" s="82">
        <f t="shared" si="81"/>
        <v>0</v>
      </c>
      <c r="BT556" s="136">
        <f t="shared" si="82"/>
        <v>0</v>
      </c>
      <c r="BU556" s="136">
        <f t="shared" si="83"/>
        <v>0</v>
      </c>
      <c r="BV556" s="109"/>
      <c r="BW556" s="69"/>
    </row>
    <row r="557" spans="1:75" s="4" customFormat="1" ht="24.75">
      <c r="A557" s="211" t="s">
        <v>239</v>
      </c>
      <c r="B557" s="217" t="s">
        <v>344</v>
      </c>
      <c r="C557" s="457"/>
      <c r="D557" s="165"/>
      <c r="E557" s="166"/>
      <c r="F557" s="165"/>
      <c r="G557" s="165"/>
      <c r="H557" s="165"/>
      <c r="I557" s="165"/>
      <c r="J557" s="165"/>
      <c r="K557" s="165"/>
      <c r="L557" s="185"/>
      <c r="M557" s="165"/>
      <c r="N557" s="165"/>
      <c r="O557" s="166"/>
      <c r="P557" s="165"/>
      <c r="Q557" s="165"/>
      <c r="R557" s="166"/>
      <c r="S557" s="165"/>
      <c r="T557" s="165"/>
      <c r="U557" s="166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246"/>
      <c r="AF557" s="185"/>
      <c r="AG557" s="247"/>
      <c r="AH557" s="185"/>
      <c r="AI557" s="185"/>
      <c r="AJ557" s="185"/>
      <c r="AK557" s="185"/>
      <c r="AL557" s="245"/>
      <c r="AM557" s="185"/>
      <c r="AN557" s="247"/>
      <c r="AO557" s="265"/>
      <c r="AP557" s="185"/>
      <c r="AQ557" s="185"/>
      <c r="AR557" s="185"/>
      <c r="AS557" s="494"/>
      <c r="AT557" s="216">
        <v>32</v>
      </c>
      <c r="AU557" s="216"/>
      <c r="AV557" s="216"/>
      <c r="AW557" s="216">
        <v>32</v>
      </c>
      <c r="AX557" s="216"/>
      <c r="AY557" s="216"/>
      <c r="AZ557" s="216"/>
      <c r="BA557" s="250"/>
      <c r="BB557" s="250"/>
      <c r="BC557" s="250"/>
      <c r="BD557" s="250"/>
      <c r="BE557" s="357"/>
      <c r="BF557" s="357"/>
      <c r="BG557" s="357"/>
      <c r="BH557" s="357"/>
      <c r="BI557" s="357"/>
      <c r="BJ557" s="357"/>
      <c r="BK557" s="357"/>
      <c r="BL557" s="20"/>
      <c r="BM557" s="12">
        <f t="shared" si="84"/>
        <v>0</v>
      </c>
      <c r="BN557" s="37">
        <f t="shared" si="76"/>
        <v>0</v>
      </c>
      <c r="BO557" s="38">
        <f t="shared" si="77"/>
        <v>0</v>
      </c>
      <c r="BP557" s="120">
        <f t="shared" si="78"/>
        <v>0</v>
      </c>
      <c r="BQ557" s="121">
        <f t="shared" si="79"/>
        <v>0</v>
      </c>
      <c r="BR557" s="108">
        <f t="shared" si="80"/>
        <v>64</v>
      </c>
      <c r="BS557" s="82">
        <f t="shared" si="81"/>
        <v>0.08888888888888889</v>
      </c>
      <c r="BT557" s="136">
        <f t="shared" si="82"/>
        <v>0</v>
      </c>
      <c r="BU557" s="136">
        <f t="shared" si="83"/>
        <v>0</v>
      </c>
      <c r="BV557" s="109"/>
      <c r="BW557" s="69"/>
    </row>
    <row r="558" spans="1:74" ht="42.75" customHeight="1">
      <c r="A558" s="32"/>
      <c r="B558" s="217" t="s">
        <v>349</v>
      </c>
      <c r="C558" s="245"/>
      <c r="D558" s="185"/>
      <c r="E558" s="246"/>
      <c r="F558" s="185"/>
      <c r="G558" s="185"/>
      <c r="H558" s="185"/>
      <c r="I558" s="185"/>
      <c r="J558" s="185"/>
      <c r="K558" s="185"/>
      <c r="L558" s="321"/>
      <c r="M558" s="185"/>
      <c r="N558" s="185"/>
      <c r="O558" s="246"/>
      <c r="P558" s="185"/>
      <c r="Q558" s="185"/>
      <c r="R558" s="246"/>
      <c r="S558" s="185"/>
      <c r="T558" s="185"/>
      <c r="U558" s="246"/>
      <c r="V558" s="321"/>
      <c r="W558" s="321"/>
      <c r="X558" s="321"/>
      <c r="Y558" s="321"/>
      <c r="Z558" s="321"/>
      <c r="AA558" s="321"/>
      <c r="AB558" s="321"/>
      <c r="AC558" s="321"/>
      <c r="AD558" s="321"/>
      <c r="AE558" s="322"/>
      <c r="AF558" s="321"/>
      <c r="AG558" s="511"/>
      <c r="AH558" s="321"/>
      <c r="AI558" s="321"/>
      <c r="AJ558" s="321"/>
      <c r="AK558" s="183"/>
      <c r="AL558" s="266"/>
      <c r="AM558" s="183"/>
      <c r="AN558" s="268"/>
      <c r="AO558" s="269"/>
      <c r="AP558" s="183"/>
      <c r="AQ558" s="183"/>
      <c r="AR558" s="183"/>
      <c r="AS558" s="494"/>
      <c r="AT558" s="216"/>
      <c r="AU558" s="216"/>
      <c r="AV558" s="216"/>
      <c r="AW558" s="216"/>
      <c r="AX558" s="216">
        <v>42</v>
      </c>
      <c r="AY558" s="216"/>
      <c r="AZ558" s="216"/>
      <c r="BA558" s="250"/>
      <c r="BB558" s="250"/>
      <c r="BC558" s="250"/>
      <c r="BD558" s="250"/>
      <c r="BM558" s="12">
        <f t="shared" si="84"/>
        <v>0</v>
      </c>
      <c r="BN558" s="37">
        <f t="shared" si="76"/>
        <v>0</v>
      </c>
      <c r="BO558" s="38">
        <f t="shared" si="77"/>
        <v>0</v>
      </c>
      <c r="BP558" s="120">
        <f t="shared" si="78"/>
        <v>0</v>
      </c>
      <c r="BQ558" s="121">
        <f t="shared" si="79"/>
        <v>0</v>
      </c>
      <c r="BR558" s="108">
        <f t="shared" si="80"/>
        <v>42</v>
      </c>
      <c r="BS558" s="82">
        <f t="shared" si="81"/>
        <v>0.058333333333333334</v>
      </c>
      <c r="BT558" s="136">
        <f t="shared" si="82"/>
        <v>0</v>
      </c>
      <c r="BU558" s="136">
        <f t="shared" si="83"/>
        <v>0</v>
      </c>
      <c r="BV558" s="109"/>
    </row>
    <row r="559" spans="1:74" ht="28.5" customHeight="1">
      <c r="A559" s="210"/>
      <c r="B559" s="217" t="s">
        <v>350</v>
      </c>
      <c r="C559" s="245"/>
      <c r="D559" s="185"/>
      <c r="E559" s="246"/>
      <c r="F559" s="185"/>
      <c r="G559" s="185"/>
      <c r="H559" s="185"/>
      <c r="I559" s="185"/>
      <c r="J559" s="185"/>
      <c r="K559" s="185"/>
      <c r="L559" s="185"/>
      <c r="M559" s="185"/>
      <c r="N559" s="185"/>
      <c r="O559" s="246"/>
      <c r="P559" s="185"/>
      <c r="Q559" s="185"/>
      <c r="R559" s="246"/>
      <c r="S559" s="185"/>
      <c r="T559" s="185"/>
      <c r="U559" s="246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246"/>
      <c r="AF559" s="185"/>
      <c r="AG559" s="247"/>
      <c r="AH559" s="185"/>
      <c r="AI559" s="185"/>
      <c r="AJ559" s="185"/>
      <c r="AK559" s="185"/>
      <c r="AL559" s="245"/>
      <c r="AM559" s="185"/>
      <c r="AN559" s="247"/>
      <c r="AO559" s="265"/>
      <c r="AP559" s="185"/>
      <c r="AQ559" s="185"/>
      <c r="AR559" s="185"/>
      <c r="AS559" s="494"/>
      <c r="AT559" s="216"/>
      <c r="AU559" s="216"/>
      <c r="AV559" s="216"/>
      <c r="AW559" s="216"/>
      <c r="AX559" s="216">
        <v>32</v>
      </c>
      <c r="AY559" s="216"/>
      <c r="AZ559" s="216"/>
      <c r="BA559" s="250"/>
      <c r="BB559" s="250"/>
      <c r="BC559" s="250"/>
      <c r="BD559" s="250"/>
      <c r="BM559" s="12">
        <f t="shared" si="84"/>
        <v>0</v>
      </c>
      <c r="BN559" s="37">
        <f t="shared" si="76"/>
        <v>0</v>
      </c>
      <c r="BO559" s="38">
        <f t="shared" si="77"/>
        <v>0</v>
      </c>
      <c r="BP559" s="120">
        <f t="shared" si="78"/>
        <v>0</v>
      </c>
      <c r="BQ559" s="121">
        <f t="shared" si="79"/>
        <v>0</v>
      </c>
      <c r="BR559" s="108">
        <f t="shared" si="80"/>
        <v>32</v>
      </c>
      <c r="BS559" s="82">
        <f t="shared" si="81"/>
        <v>0.044444444444444446</v>
      </c>
      <c r="BT559" s="136">
        <f t="shared" si="82"/>
        <v>0</v>
      </c>
      <c r="BU559" s="136">
        <f t="shared" si="83"/>
        <v>0</v>
      </c>
      <c r="BV559" s="109"/>
    </row>
    <row r="560" spans="1:74" ht="30" customHeight="1">
      <c r="A560" s="210"/>
      <c r="B560" s="217" t="s">
        <v>351</v>
      </c>
      <c r="C560" s="245"/>
      <c r="D560" s="185"/>
      <c r="E560" s="246"/>
      <c r="F560" s="185"/>
      <c r="G560" s="185"/>
      <c r="H560" s="185"/>
      <c r="I560" s="185"/>
      <c r="J560" s="185"/>
      <c r="K560" s="185"/>
      <c r="L560" s="185"/>
      <c r="M560" s="185"/>
      <c r="N560" s="185"/>
      <c r="O560" s="246"/>
      <c r="P560" s="185"/>
      <c r="Q560" s="185"/>
      <c r="R560" s="246"/>
      <c r="S560" s="185"/>
      <c r="T560" s="185"/>
      <c r="U560" s="246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246"/>
      <c r="AF560" s="185"/>
      <c r="AG560" s="247"/>
      <c r="AH560" s="185"/>
      <c r="AI560" s="185"/>
      <c r="AJ560" s="185"/>
      <c r="AK560" s="185"/>
      <c r="AL560" s="245"/>
      <c r="AM560" s="185"/>
      <c r="AN560" s="247"/>
      <c r="AO560" s="265"/>
      <c r="AP560" s="185"/>
      <c r="AQ560" s="185"/>
      <c r="AR560" s="185"/>
      <c r="AS560" s="494"/>
      <c r="AT560" s="216"/>
      <c r="AU560" s="216"/>
      <c r="AV560" s="216"/>
      <c r="AW560" s="216"/>
      <c r="AX560" s="216">
        <v>166</v>
      </c>
      <c r="AY560" s="216"/>
      <c r="AZ560" s="216"/>
      <c r="BA560" s="250"/>
      <c r="BB560" s="250"/>
      <c r="BC560" s="250"/>
      <c r="BD560" s="250"/>
      <c r="BM560" s="12">
        <f t="shared" si="84"/>
        <v>0</v>
      </c>
      <c r="BN560" s="37">
        <f t="shared" si="76"/>
        <v>0</v>
      </c>
      <c r="BO560" s="38">
        <f t="shared" si="77"/>
        <v>0</v>
      </c>
      <c r="BP560" s="120">
        <f t="shared" si="78"/>
        <v>0</v>
      </c>
      <c r="BQ560" s="121">
        <f t="shared" si="79"/>
        <v>0</v>
      </c>
      <c r="BR560" s="108">
        <f t="shared" si="80"/>
        <v>166</v>
      </c>
      <c r="BS560" s="82">
        <f t="shared" si="81"/>
        <v>0.23055555555555557</v>
      </c>
      <c r="BT560" s="136">
        <f t="shared" si="82"/>
        <v>0</v>
      </c>
      <c r="BU560" s="136">
        <f t="shared" si="83"/>
        <v>0</v>
      </c>
      <c r="BV560" s="109"/>
    </row>
    <row r="561" spans="1:74" ht="15.75">
      <c r="A561" s="32"/>
      <c r="B561" s="218" t="s">
        <v>1</v>
      </c>
      <c r="C561" s="459"/>
      <c r="D561" s="271"/>
      <c r="E561" s="272"/>
      <c r="F561" s="271"/>
      <c r="G561" s="271"/>
      <c r="H561" s="271"/>
      <c r="I561" s="271"/>
      <c r="J561" s="271"/>
      <c r="K561" s="271"/>
      <c r="L561" s="323"/>
      <c r="M561" s="271"/>
      <c r="N561" s="271"/>
      <c r="O561" s="272"/>
      <c r="P561" s="271"/>
      <c r="Q561" s="271"/>
      <c r="R561" s="272"/>
      <c r="S561" s="271"/>
      <c r="T561" s="271"/>
      <c r="U561" s="272"/>
      <c r="V561" s="323"/>
      <c r="W561" s="323"/>
      <c r="X561" s="323"/>
      <c r="Y561" s="323"/>
      <c r="Z561" s="323"/>
      <c r="AA561" s="323"/>
      <c r="AB561" s="323"/>
      <c r="AC561" s="323"/>
      <c r="AD561" s="323"/>
      <c r="AE561" s="324"/>
      <c r="AF561" s="323"/>
      <c r="AG561" s="512"/>
      <c r="AH561" s="323"/>
      <c r="AI561" s="323"/>
      <c r="AJ561" s="323"/>
      <c r="AK561" s="186"/>
      <c r="AL561" s="518"/>
      <c r="AM561" s="186"/>
      <c r="AN561" s="283"/>
      <c r="AO561" s="284"/>
      <c r="AP561" s="186"/>
      <c r="AQ561" s="186"/>
      <c r="AR561" s="186"/>
      <c r="AS561" s="494"/>
      <c r="AT561" s="216"/>
      <c r="AU561" s="216"/>
      <c r="AV561" s="216"/>
      <c r="AW561" s="216"/>
      <c r="AX561" s="216">
        <v>2</v>
      </c>
      <c r="AY561" s="216"/>
      <c r="AZ561" s="216"/>
      <c r="BA561" s="250"/>
      <c r="BB561" s="250"/>
      <c r="BC561" s="250"/>
      <c r="BD561" s="250"/>
      <c r="BM561" s="12">
        <f t="shared" si="84"/>
        <v>0</v>
      </c>
      <c r="BN561" s="37">
        <f t="shared" si="76"/>
        <v>0</v>
      </c>
      <c r="BO561" s="38">
        <f t="shared" si="77"/>
        <v>0</v>
      </c>
      <c r="BP561" s="120">
        <f t="shared" si="78"/>
        <v>0</v>
      </c>
      <c r="BQ561" s="121">
        <f t="shared" si="79"/>
        <v>0</v>
      </c>
      <c r="BR561" s="108">
        <f t="shared" si="80"/>
        <v>2</v>
      </c>
      <c r="BS561" s="82">
        <f t="shared" si="81"/>
        <v>0.002777777777777778</v>
      </c>
      <c r="BT561" s="136">
        <f t="shared" si="82"/>
        <v>0</v>
      </c>
      <c r="BU561" s="136">
        <f t="shared" si="83"/>
        <v>0</v>
      </c>
      <c r="BV561" s="109"/>
    </row>
    <row r="562" spans="1:74" ht="15.75">
      <c r="A562" s="32"/>
      <c r="B562" s="218" t="s">
        <v>0</v>
      </c>
      <c r="C562" s="459"/>
      <c r="D562" s="271"/>
      <c r="E562" s="272"/>
      <c r="F562" s="271"/>
      <c r="G562" s="271"/>
      <c r="H562" s="271"/>
      <c r="I562" s="271"/>
      <c r="J562" s="271"/>
      <c r="K562" s="271"/>
      <c r="L562" s="323"/>
      <c r="M562" s="271"/>
      <c r="N562" s="271"/>
      <c r="O562" s="272"/>
      <c r="P562" s="271"/>
      <c r="Q562" s="271"/>
      <c r="R562" s="272"/>
      <c r="S562" s="271"/>
      <c r="T562" s="271"/>
      <c r="U562" s="272"/>
      <c r="V562" s="323"/>
      <c r="W562" s="323"/>
      <c r="X562" s="323"/>
      <c r="Y562" s="323"/>
      <c r="Z562" s="323"/>
      <c r="AA562" s="323"/>
      <c r="AB562" s="323"/>
      <c r="AC562" s="323"/>
      <c r="AD562" s="323"/>
      <c r="AE562" s="324"/>
      <c r="AF562" s="323"/>
      <c r="AG562" s="512"/>
      <c r="AH562" s="323"/>
      <c r="AI562" s="323"/>
      <c r="AJ562" s="323"/>
      <c r="AK562" s="186"/>
      <c r="AL562" s="518"/>
      <c r="AM562" s="186"/>
      <c r="AN562" s="283"/>
      <c r="AO562" s="284"/>
      <c r="AP562" s="186"/>
      <c r="AQ562" s="186"/>
      <c r="AR562" s="186"/>
      <c r="AS562" s="494"/>
      <c r="AT562" s="216"/>
      <c r="AU562" s="216"/>
      <c r="AV562" s="216"/>
      <c r="AW562" s="216"/>
      <c r="AX562" s="216">
        <v>6</v>
      </c>
      <c r="AY562" s="216"/>
      <c r="AZ562" s="216"/>
      <c r="BA562" s="250"/>
      <c r="BB562" s="250"/>
      <c r="BC562" s="250"/>
      <c r="BD562" s="250"/>
      <c r="BM562" s="12">
        <f t="shared" si="84"/>
        <v>0</v>
      </c>
      <c r="BN562" s="37">
        <f t="shared" si="76"/>
        <v>0</v>
      </c>
      <c r="BO562" s="38">
        <f t="shared" si="77"/>
        <v>0</v>
      </c>
      <c r="BP562" s="120">
        <f t="shared" si="78"/>
        <v>0</v>
      </c>
      <c r="BQ562" s="121">
        <f t="shared" si="79"/>
        <v>0</v>
      </c>
      <c r="BR562" s="108">
        <f t="shared" si="80"/>
        <v>6</v>
      </c>
      <c r="BS562" s="82">
        <f t="shared" si="81"/>
        <v>0.008333333333333333</v>
      </c>
      <c r="BT562" s="136">
        <f t="shared" si="82"/>
        <v>0</v>
      </c>
      <c r="BU562" s="136">
        <f t="shared" si="83"/>
        <v>0</v>
      </c>
      <c r="BV562" s="109"/>
    </row>
    <row r="563" spans="1:74" ht="15.75">
      <c r="A563" s="32"/>
      <c r="B563" s="218" t="s">
        <v>155</v>
      </c>
      <c r="C563" s="459"/>
      <c r="D563" s="271"/>
      <c r="E563" s="272"/>
      <c r="F563" s="271"/>
      <c r="G563" s="271"/>
      <c r="H563" s="271"/>
      <c r="I563" s="271"/>
      <c r="J563" s="271"/>
      <c r="K563" s="271"/>
      <c r="L563" s="323"/>
      <c r="M563" s="271"/>
      <c r="N563" s="271"/>
      <c r="O563" s="272"/>
      <c r="P563" s="271"/>
      <c r="Q563" s="271"/>
      <c r="R563" s="272"/>
      <c r="S563" s="271"/>
      <c r="T563" s="271"/>
      <c r="U563" s="272"/>
      <c r="V563" s="323"/>
      <c r="W563" s="323"/>
      <c r="X563" s="323"/>
      <c r="Y563" s="323"/>
      <c r="Z563" s="323"/>
      <c r="AA563" s="323"/>
      <c r="AB563" s="323"/>
      <c r="AC563" s="323"/>
      <c r="AD563" s="323"/>
      <c r="AE563" s="324"/>
      <c r="AF563" s="323"/>
      <c r="AG563" s="512"/>
      <c r="AH563" s="323"/>
      <c r="AI563" s="323"/>
      <c r="AJ563" s="323"/>
      <c r="AK563" s="186"/>
      <c r="AL563" s="518"/>
      <c r="AM563" s="186"/>
      <c r="AN563" s="283"/>
      <c r="AO563" s="284"/>
      <c r="AP563" s="186"/>
      <c r="AQ563" s="186"/>
      <c r="AR563" s="186"/>
      <c r="AS563" s="494"/>
      <c r="AT563" s="216"/>
      <c r="AU563" s="216"/>
      <c r="AV563" s="216"/>
      <c r="AW563" s="216"/>
      <c r="AX563" s="216">
        <v>6</v>
      </c>
      <c r="AY563" s="216"/>
      <c r="AZ563" s="216"/>
      <c r="BA563" s="250"/>
      <c r="BB563" s="250"/>
      <c r="BC563" s="250"/>
      <c r="BD563" s="250"/>
      <c r="BM563" s="12">
        <f t="shared" si="84"/>
        <v>0</v>
      </c>
      <c r="BN563" s="37">
        <f t="shared" si="76"/>
        <v>0</v>
      </c>
      <c r="BO563" s="38">
        <f t="shared" si="77"/>
        <v>0</v>
      </c>
      <c r="BP563" s="120">
        <f t="shared" si="78"/>
        <v>0</v>
      </c>
      <c r="BQ563" s="121">
        <f t="shared" si="79"/>
        <v>0</v>
      </c>
      <c r="BR563" s="108">
        <f t="shared" si="80"/>
        <v>6</v>
      </c>
      <c r="BS563" s="82">
        <f t="shared" si="81"/>
        <v>0.008333333333333333</v>
      </c>
      <c r="BT563" s="136">
        <f t="shared" si="82"/>
        <v>0</v>
      </c>
      <c r="BU563" s="136">
        <f t="shared" si="83"/>
        <v>0</v>
      </c>
      <c r="BV563" s="109"/>
    </row>
    <row r="564" spans="1:74" ht="28.5" customHeight="1">
      <c r="A564" s="32"/>
      <c r="B564" s="217" t="s">
        <v>352</v>
      </c>
      <c r="C564" s="459"/>
      <c r="D564" s="271"/>
      <c r="E564" s="272"/>
      <c r="F564" s="271"/>
      <c r="G564" s="271"/>
      <c r="H564" s="271"/>
      <c r="I564" s="271"/>
      <c r="J564" s="271"/>
      <c r="K564" s="271"/>
      <c r="L564" s="323"/>
      <c r="M564" s="271"/>
      <c r="N564" s="271"/>
      <c r="O564" s="272"/>
      <c r="P564" s="271"/>
      <c r="Q564" s="271"/>
      <c r="R564" s="272"/>
      <c r="S564" s="271"/>
      <c r="T564" s="271"/>
      <c r="U564" s="272"/>
      <c r="V564" s="323"/>
      <c r="W564" s="323"/>
      <c r="X564" s="323"/>
      <c r="Y564" s="323"/>
      <c r="Z564" s="323"/>
      <c r="AA564" s="323"/>
      <c r="AB564" s="323"/>
      <c r="AC564" s="323"/>
      <c r="AD564" s="323"/>
      <c r="AE564" s="324"/>
      <c r="AF564" s="323"/>
      <c r="AG564" s="512"/>
      <c r="AH564" s="323"/>
      <c r="AI564" s="323"/>
      <c r="AJ564" s="323"/>
      <c r="AK564" s="186"/>
      <c r="AL564" s="518"/>
      <c r="AM564" s="186"/>
      <c r="AN564" s="283"/>
      <c r="AO564" s="284"/>
      <c r="AP564" s="186"/>
      <c r="AQ564" s="186"/>
      <c r="AR564" s="186"/>
      <c r="AS564" s="466"/>
      <c r="AT564" s="216"/>
      <c r="AU564" s="216"/>
      <c r="AV564" s="216"/>
      <c r="AW564" s="216"/>
      <c r="AX564" s="216">
        <v>62</v>
      </c>
      <c r="AY564" s="216"/>
      <c r="AZ564" s="216"/>
      <c r="BA564" s="250"/>
      <c r="BB564" s="250"/>
      <c r="BC564" s="250"/>
      <c r="BD564" s="250"/>
      <c r="BM564" s="12">
        <f t="shared" si="84"/>
        <v>0</v>
      </c>
      <c r="BN564" s="37">
        <f t="shared" si="76"/>
        <v>0</v>
      </c>
      <c r="BO564" s="38">
        <f t="shared" si="77"/>
        <v>0</v>
      </c>
      <c r="BP564" s="120">
        <f t="shared" si="78"/>
        <v>0</v>
      </c>
      <c r="BQ564" s="121">
        <f t="shared" si="79"/>
        <v>0</v>
      </c>
      <c r="BR564" s="108">
        <f t="shared" si="80"/>
        <v>62</v>
      </c>
      <c r="BS564" s="82">
        <f t="shared" si="81"/>
        <v>0.08611111111111111</v>
      </c>
      <c r="BT564" s="136">
        <f t="shared" si="82"/>
        <v>0</v>
      </c>
      <c r="BU564" s="136">
        <f t="shared" si="83"/>
        <v>0</v>
      </c>
      <c r="BV564" s="109"/>
    </row>
    <row r="565" spans="1:74" ht="15.75">
      <c r="A565" s="32"/>
      <c r="B565" s="218" t="s">
        <v>1</v>
      </c>
      <c r="C565" s="459"/>
      <c r="D565" s="271"/>
      <c r="E565" s="272"/>
      <c r="F565" s="271"/>
      <c r="G565" s="271"/>
      <c r="H565" s="271"/>
      <c r="I565" s="271"/>
      <c r="J565" s="271"/>
      <c r="K565" s="271"/>
      <c r="L565" s="323"/>
      <c r="M565" s="271"/>
      <c r="N565" s="271"/>
      <c r="O565" s="272"/>
      <c r="P565" s="271"/>
      <c r="Q565" s="271"/>
      <c r="R565" s="272"/>
      <c r="S565" s="271"/>
      <c r="T565" s="271"/>
      <c r="U565" s="272"/>
      <c r="V565" s="323"/>
      <c r="W565" s="323"/>
      <c r="X565" s="323"/>
      <c r="Y565" s="323"/>
      <c r="Z565" s="323"/>
      <c r="AA565" s="323"/>
      <c r="AB565" s="323"/>
      <c r="AC565" s="323"/>
      <c r="AD565" s="323"/>
      <c r="AE565" s="324"/>
      <c r="AF565" s="323"/>
      <c r="AG565" s="512"/>
      <c r="AH565" s="323"/>
      <c r="AI565" s="323"/>
      <c r="AJ565" s="323"/>
      <c r="AK565" s="186"/>
      <c r="AL565" s="518"/>
      <c r="AM565" s="186"/>
      <c r="AN565" s="283"/>
      <c r="AO565" s="284"/>
      <c r="AP565" s="186"/>
      <c r="AQ565" s="186"/>
      <c r="AR565" s="186"/>
      <c r="AS565" s="466"/>
      <c r="AT565" s="216"/>
      <c r="AU565" s="216"/>
      <c r="AV565" s="216"/>
      <c r="AW565" s="216"/>
      <c r="AX565" s="216">
        <v>2</v>
      </c>
      <c r="AY565" s="216"/>
      <c r="AZ565" s="216"/>
      <c r="BA565" s="250"/>
      <c r="BB565" s="250"/>
      <c r="BC565" s="250"/>
      <c r="BD565" s="250"/>
      <c r="BM565" s="12">
        <f t="shared" si="84"/>
        <v>0</v>
      </c>
      <c r="BN565" s="37">
        <f t="shared" si="76"/>
        <v>0</v>
      </c>
      <c r="BO565" s="38">
        <f t="shared" si="77"/>
        <v>0</v>
      </c>
      <c r="BP565" s="120">
        <f t="shared" si="78"/>
        <v>0</v>
      </c>
      <c r="BQ565" s="121">
        <f t="shared" si="79"/>
        <v>0</v>
      </c>
      <c r="BR565" s="108">
        <f t="shared" si="80"/>
        <v>2</v>
      </c>
      <c r="BS565" s="82">
        <f t="shared" si="81"/>
        <v>0.002777777777777778</v>
      </c>
      <c r="BT565" s="136">
        <f t="shared" si="82"/>
        <v>0</v>
      </c>
      <c r="BU565" s="136">
        <f t="shared" si="83"/>
        <v>0</v>
      </c>
      <c r="BV565" s="109"/>
    </row>
    <row r="566" spans="1:74" ht="15.75">
      <c r="A566" s="32"/>
      <c r="B566" s="218" t="s">
        <v>0</v>
      </c>
      <c r="C566" s="459"/>
      <c r="D566" s="271"/>
      <c r="E566" s="272"/>
      <c r="F566" s="271"/>
      <c r="G566" s="271"/>
      <c r="H566" s="271"/>
      <c r="I566" s="271"/>
      <c r="J566" s="271"/>
      <c r="K566" s="271"/>
      <c r="L566" s="323"/>
      <c r="M566" s="271"/>
      <c r="N566" s="271"/>
      <c r="O566" s="272"/>
      <c r="P566" s="271"/>
      <c r="Q566" s="271"/>
      <c r="R566" s="272"/>
      <c r="S566" s="271"/>
      <c r="T566" s="271"/>
      <c r="U566" s="272"/>
      <c r="V566" s="323"/>
      <c r="W566" s="323"/>
      <c r="X566" s="323"/>
      <c r="Y566" s="323"/>
      <c r="Z566" s="323"/>
      <c r="AA566" s="323"/>
      <c r="AB566" s="323"/>
      <c r="AC566" s="323"/>
      <c r="AD566" s="323"/>
      <c r="AE566" s="324"/>
      <c r="AF566" s="323"/>
      <c r="AG566" s="512"/>
      <c r="AH566" s="323"/>
      <c r="AI566" s="323"/>
      <c r="AJ566" s="323"/>
      <c r="AK566" s="186"/>
      <c r="AL566" s="518"/>
      <c r="AM566" s="186"/>
      <c r="AN566" s="283"/>
      <c r="AO566" s="284"/>
      <c r="AP566" s="186"/>
      <c r="AQ566" s="186"/>
      <c r="AR566" s="186"/>
      <c r="AS566" s="466"/>
      <c r="AT566" s="216"/>
      <c r="AU566" s="216"/>
      <c r="AV566" s="216"/>
      <c r="AW566" s="216"/>
      <c r="AX566" s="216">
        <v>6</v>
      </c>
      <c r="AY566" s="216"/>
      <c r="AZ566" s="216"/>
      <c r="BA566" s="250"/>
      <c r="BB566" s="250"/>
      <c r="BC566" s="250"/>
      <c r="BD566" s="250"/>
      <c r="BM566" s="12">
        <f t="shared" si="84"/>
        <v>0</v>
      </c>
      <c r="BN566" s="37">
        <f t="shared" si="76"/>
        <v>0</v>
      </c>
      <c r="BO566" s="38">
        <f t="shared" si="77"/>
        <v>0</v>
      </c>
      <c r="BP566" s="120">
        <f t="shared" si="78"/>
        <v>0</v>
      </c>
      <c r="BQ566" s="121">
        <f t="shared" si="79"/>
        <v>0</v>
      </c>
      <c r="BR566" s="108">
        <f t="shared" si="80"/>
        <v>6</v>
      </c>
      <c r="BS566" s="82">
        <f t="shared" si="81"/>
        <v>0.008333333333333333</v>
      </c>
      <c r="BT566" s="136">
        <f t="shared" si="82"/>
        <v>0</v>
      </c>
      <c r="BU566" s="136">
        <f t="shared" si="83"/>
        <v>0</v>
      </c>
      <c r="BV566" s="109"/>
    </row>
    <row r="567" spans="1:74" ht="24.75">
      <c r="A567" s="32"/>
      <c r="B567" s="217" t="s">
        <v>353</v>
      </c>
      <c r="C567" s="459"/>
      <c r="D567" s="271"/>
      <c r="E567" s="272"/>
      <c r="F567" s="271"/>
      <c r="G567" s="271"/>
      <c r="H567" s="271"/>
      <c r="I567" s="271"/>
      <c r="J567" s="271"/>
      <c r="K567" s="271"/>
      <c r="L567" s="323"/>
      <c r="M567" s="271"/>
      <c r="N567" s="271"/>
      <c r="O567" s="272"/>
      <c r="P567" s="271"/>
      <c r="Q567" s="271"/>
      <c r="R567" s="272"/>
      <c r="S567" s="271"/>
      <c r="T567" s="271"/>
      <c r="U567" s="272"/>
      <c r="V567" s="323"/>
      <c r="W567" s="323"/>
      <c r="X567" s="323"/>
      <c r="Y567" s="323"/>
      <c r="Z567" s="323"/>
      <c r="AA567" s="323"/>
      <c r="AB567" s="323"/>
      <c r="AC567" s="323"/>
      <c r="AD567" s="323"/>
      <c r="AE567" s="324"/>
      <c r="AF567" s="323"/>
      <c r="AG567" s="512"/>
      <c r="AH567" s="323"/>
      <c r="AI567" s="323"/>
      <c r="AJ567" s="323"/>
      <c r="AK567" s="186"/>
      <c r="AL567" s="518"/>
      <c r="AM567" s="186"/>
      <c r="AN567" s="312"/>
      <c r="AO567" s="284"/>
      <c r="AP567" s="186"/>
      <c r="AQ567" s="311"/>
      <c r="AR567" s="186"/>
      <c r="AS567" s="466"/>
      <c r="AT567" s="216"/>
      <c r="AU567" s="216"/>
      <c r="AV567" s="216"/>
      <c r="AW567" s="216"/>
      <c r="AX567" s="216">
        <v>58</v>
      </c>
      <c r="AY567" s="216"/>
      <c r="AZ567" s="216"/>
      <c r="BA567" s="250"/>
      <c r="BB567" s="250"/>
      <c r="BC567" s="250"/>
      <c r="BD567" s="250"/>
      <c r="BM567" s="12">
        <f t="shared" si="84"/>
        <v>0</v>
      </c>
      <c r="BN567" s="37">
        <f t="shared" si="76"/>
        <v>0</v>
      </c>
      <c r="BO567" s="38">
        <f t="shared" si="77"/>
        <v>0</v>
      </c>
      <c r="BP567" s="120">
        <f t="shared" si="78"/>
        <v>0</v>
      </c>
      <c r="BQ567" s="121">
        <f t="shared" si="79"/>
        <v>0</v>
      </c>
      <c r="BR567" s="108">
        <f t="shared" si="80"/>
        <v>58</v>
      </c>
      <c r="BS567" s="82">
        <f t="shared" si="81"/>
        <v>0.08055555555555556</v>
      </c>
      <c r="BT567" s="136">
        <f t="shared" si="82"/>
        <v>0</v>
      </c>
      <c r="BU567" s="136">
        <f t="shared" si="83"/>
        <v>0</v>
      </c>
      <c r="BV567" s="109"/>
    </row>
    <row r="568" spans="1:74" ht="15.75">
      <c r="A568" s="32"/>
      <c r="B568" s="460" t="s">
        <v>1</v>
      </c>
      <c r="C568" s="271"/>
      <c r="D568" s="271"/>
      <c r="E568" s="272"/>
      <c r="F568" s="271"/>
      <c r="G568" s="271"/>
      <c r="H568" s="271"/>
      <c r="I568" s="271"/>
      <c r="J568" s="271"/>
      <c r="K568" s="271"/>
      <c r="L568" s="323"/>
      <c r="M568" s="271"/>
      <c r="N568" s="271"/>
      <c r="O568" s="272"/>
      <c r="P568" s="271"/>
      <c r="Q568" s="271"/>
      <c r="R568" s="272"/>
      <c r="S568" s="271"/>
      <c r="T568" s="271"/>
      <c r="U568" s="272"/>
      <c r="V568" s="323"/>
      <c r="W568" s="323"/>
      <c r="X568" s="323"/>
      <c r="Y568" s="323"/>
      <c r="Z568" s="323"/>
      <c r="AA568" s="323"/>
      <c r="AB568" s="323"/>
      <c r="AC568" s="323"/>
      <c r="AD568" s="323"/>
      <c r="AE568" s="324"/>
      <c r="AF568" s="323"/>
      <c r="AG568" s="512"/>
      <c r="AH568" s="323"/>
      <c r="AI568" s="323"/>
      <c r="AJ568" s="323"/>
      <c r="AK568" s="186"/>
      <c r="AL568" s="518"/>
      <c r="AM568" s="186"/>
      <c r="AN568" s="312"/>
      <c r="AO568" s="284"/>
      <c r="AP568" s="186"/>
      <c r="AQ568" s="311"/>
      <c r="AR568" s="186"/>
      <c r="AS568" s="466"/>
      <c r="AT568" s="216"/>
      <c r="AU568" s="216"/>
      <c r="AV568" s="216"/>
      <c r="AW568" s="216"/>
      <c r="AX568" s="216">
        <v>2</v>
      </c>
      <c r="AY568" s="216"/>
      <c r="AZ568" s="216"/>
      <c r="BA568" s="250"/>
      <c r="BB568" s="250"/>
      <c r="BC568" s="250"/>
      <c r="BD568" s="250"/>
      <c r="BM568" s="12">
        <f t="shared" si="84"/>
        <v>0</v>
      </c>
      <c r="BN568" s="37">
        <f t="shared" si="76"/>
        <v>0</v>
      </c>
      <c r="BO568" s="38">
        <f t="shared" si="77"/>
        <v>0</v>
      </c>
      <c r="BP568" s="120">
        <f t="shared" si="78"/>
        <v>0</v>
      </c>
      <c r="BQ568" s="121">
        <f t="shared" si="79"/>
        <v>0</v>
      </c>
      <c r="BR568" s="108">
        <f t="shared" si="80"/>
        <v>2</v>
      </c>
      <c r="BS568" s="82">
        <f t="shared" si="81"/>
        <v>0.002777777777777778</v>
      </c>
      <c r="BT568" s="136">
        <f t="shared" si="82"/>
        <v>0</v>
      </c>
      <c r="BU568" s="136">
        <f t="shared" si="83"/>
        <v>0</v>
      </c>
      <c r="BV568" s="109"/>
    </row>
    <row r="569" spans="1:74" ht="15.75">
      <c r="A569" s="32"/>
      <c r="B569" s="171" t="s">
        <v>0</v>
      </c>
      <c r="C569" s="271"/>
      <c r="D569" s="271"/>
      <c r="E569" s="272"/>
      <c r="F569" s="271"/>
      <c r="G569" s="271"/>
      <c r="H569" s="271"/>
      <c r="I569" s="271"/>
      <c r="J569" s="271"/>
      <c r="K569" s="271"/>
      <c r="L569" s="323"/>
      <c r="M569" s="271"/>
      <c r="N569" s="271"/>
      <c r="O569" s="272"/>
      <c r="P569" s="271"/>
      <c r="Q569" s="271"/>
      <c r="R569" s="272"/>
      <c r="S569" s="271"/>
      <c r="T569" s="271"/>
      <c r="U569" s="272"/>
      <c r="V569" s="323"/>
      <c r="W569" s="323"/>
      <c r="X569" s="323"/>
      <c r="Y569" s="323"/>
      <c r="Z569" s="323"/>
      <c r="AA569" s="323"/>
      <c r="AB569" s="323"/>
      <c r="AC569" s="323"/>
      <c r="AD569" s="323"/>
      <c r="AE569" s="324"/>
      <c r="AF569" s="323"/>
      <c r="AG569" s="512"/>
      <c r="AH569" s="323"/>
      <c r="AI569" s="323"/>
      <c r="AJ569" s="323"/>
      <c r="AK569" s="186"/>
      <c r="AL569" s="518"/>
      <c r="AM569" s="186"/>
      <c r="AN569" s="312"/>
      <c r="AO569" s="284"/>
      <c r="AP569" s="186"/>
      <c r="AQ569" s="311"/>
      <c r="AR569" s="186"/>
      <c r="AS569" s="466"/>
      <c r="AT569" s="216"/>
      <c r="AU569" s="216"/>
      <c r="AV569" s="216"/>
      <c r="AW569" s="216"/>
      <c r="AX569" s="216">
        <v>6</v>
      </c>
      <c r="AY569" s="216"/>
      <c r="AZ569" s="216"/>
      <c r="BA569" s="250"/>
      <c r="BB569" s="250"/>
      <c r="BC569" s="250"/>
      <c r="BD569" s="250"/>
      <c r="BM569" s="12">
        <f t="shared" si="84"/>
        <v>0</v>
      </c>
      <c r="BN569" s="37">
        <f t="shared" si="76"/>
        <v>0</v>
      </c>
      <c r="BO569" s="38">
        <f t="shared" si="77"/>
        <v>0</v>
      </c>
      <c r="BP569" s="120">
        <f t="shared" si="78"/>
        <v>0</v>
      </c>
      <c r="BQ569" s="121">
        <f t="shared" si="79"/>
        <v>0</v>
      </c>
      <c r="BR569" s="108">
        <f t="shared" si="80"/>
        <v>6</v>
      </c>
      <c r="BS569" s="82">
        <f t="shared" si="81"/>
        <v>0.008333333333333333</v>
      </c>
      <c r="BT569" s="136">
        <f t="shared" si="82"/>
        <v>0</v>
      </c>
      <c r="BU569" s="136">
        <f t="shared" si="83"/>
        <v>0</v>
      </c>
      <c r="BV569" s="109"/>
    </row>
    <row r="570" spans="1:74" ht="15.75">
      <c r="A570" s="32"/>
      <c r="B570" s="171" t="s">
        <v>155</v>
      </c>
      <c r="C570" s="271"/>
      <c r="D570" s="271"/>
      <c r="E570" s="272"/>
      <c r="F570" s="271"/>
      <c r="G570" s="271"/>
      <c r="H570" s="271"/>
      <c r="I570" s="271"/>
      <c r="J570" s="271"/>
      <c r="K570" s="271"/>
      <c r="L570" s="323"/>
      <c r="M570" s="271"/>
      <c r="N570" s="271"/>
      <c r="O570" s="272"/>
      <c r="P570" s="271"/>
      <c r="Q570" s="271"/>
      <c r="R570" s="272"/>
      <c r="S570" s="271"/>
      <c r="T570" s="271"/>
      <c r="U570" s="272"/>
      <c r="V570" s="323"/>
      <c r="W570" s="323"/>
      <c r="X570" s="323"/>
      <c r="Y570" s="323"/>
      <c r="Z570" s="323"/>
      <c r="AA570" s="323"/>
      <c r="AB570" s="323"/>
      <c r="AC570" s="323"/>
      <c r="AD570" s="323"/>
      <c r="AE570" s="324"/>
      <c r="AF570" s="323"/>
      <c r="AG570" s="512"/>
      <c r="AH570" s="323"/>
      <c r="AI570" s="323"/>
      <c r="AJ570" s="323"/>
      <c r="AK570" s="186"/>
      <c r="AL570" s="518"/>
      <c r="AM570" s="186"/>
      <c r="AN570" s="312"/>
      <c r="AO570" s="284"/>
      <c r="AP570" s="186"/>
      <c r="AQ570" s="311"/>
      <c r="AR570" s="186"/>
      <c r="AS570" s="471"/>
      <c r="AT570" s="216"/>
      <c r="AU570" s="216"/>
      <c r="AV570" s="216"/>
      <c r="AW570" s="216"/>
      <c r="AX570" s="216">
        <v>6</v>
      </c>
      <c r="AY570" s="216"/>
      <c r="AZ570" s="216"/>
      <c r="BA570" s="250"/>
      <c r="BB570" s="250"/>
      <c r="BC570" s="250"/>
      <c r="BD570" s="250"/>
      <c r="BM570" s="12">
        <f t="shared" si="84"/>
        <v>0</v>
      </c>
      <c r="BN570" s="37">
        <f t="shared" si="76"/>
        <v>0</v>
      </c>
      <c r="BO570" s="38">
        <f t="shared" si="77"/>
        <v>0</v>
      </c>
      <c r="BP570" s="120">
        <f t="shared" si="78"/>
        <v>0</v>
      </c>
      <c r="BQ570" s="121">
        <f t="shared" si="79"/>
        <v>0</v>
      </c>
      <c r="BR570" s="108">
        <f t="shared" si="80"/>
        <v>6</v>
      </c>
      <c r="BS570" s="82">
        <f t="shared" si="81"/>
        <v>0.008333333333333333</v>
      </c>
      <c r="BT570" s="136">
        <f t="shared" si="82"/>
        <v>0</v>
      </c>
      <c r="BU570" s="136">
        <f t="shared" si="83"/>
        <v>0</v>
      </c>
      <c r="BV570" s="109"/>
    </row>
    <row r="571" spans="1:74" ht="15.75">
      <c r="A571" s="32"/>
      <c r="B571" s="172" t="s">
        <v>267</v>
      </c>
      <c r="C571" s="271">
        <v>46</v>
      </c>
      <c r="D571" s="271"/>
      <c r="E571" s="272"/>
      <c r="F571" s="271"/>
      <c r="G571" s="271"/>
      <c r="H571" s="271"/>
      <c r="I571" s="271"/>
      <c r="J571" s="271"/>
      <c r="K571" s="271"/>
      <c r="L571" s="323"/>
      <c r="M571" s="271"/>
      <c r="N571" s="271"/>
      <c r="O571" s="272"/>
      <c r="P571" s="271"/>
      <c r="Q571" s="271"/>
      <c r="R571" s="272"/>
      <c r="S571" s="271"/>
      <c r="T571" s="271"/>
      <c r="U571" s="272"/>
      <c r="V571" s="323"/>
      <c r="W571" s="323"/>
      <c r="X571" s="323"/>
      <c r="Y571" s="323"/>
      <c r="Z571" s="323"/>
      <c r="AA571" s="323"/>
      <c r="AB571" s="323"/>
      <c r="AC571" s="323"/>
      <c r="AD571" s="323"/>
      <c r="AE571" s="324"/>
      <c r="AF571" s="323"/>
      <c r="AG571" s="512"/>
      <c r="AH571" s="323"/>
      <c r="AI571" s="323"/>
      <c r="AJ571" s="323"/>
      <c r="AK571" s="186"/>
      <c r="AL571" s="518"/>
      <c r="AM571" s="186"/>
      <c r="AN571" s="312"/>
      <c r="AO571" s="284"/>
      <c r="AP571" s="186"/>
      <c r="AQ571" s="311"/>
      <c r="AR571" s="186"/>
      <c r="AS571" s="465"/>
      <c r="AT571" s="216"/>
      <c r="AU571" s="216"/>
      <c r="AV571" s="216"/>
      <c r="AW571" s="216"/>
      <c r="AX571" s="216"/>
      <c r="AY571" s="216"/>
      <c r="AZ571" s="216"/>
      <c r="BA571" s="250"/>
      <c r="BB571" s="250"/>
      <c r="BC571" s="250"/>
      <c r="BD571" s="250"/>
      <c r="BM571" s="12">
        <f t="shared" si="84"/>
        <v>0</v>
      </c>
      <c r="BN571" s="37">
        <f t="shared" si="76"/>
        <v>46</v>
      </c>
      <c r="BO571" s="38">
        <f t="shared" si="77"/>
        <v>0.06388888888888888</v>
      </c>
      <c r="BP571" s="120">
        <f t="shared" si="78"/>
        <v>0</v>
      </c>
      <c r="BQ571" s="121">
        <f t="shared" si="79"/>
        <v>0</v>
      </c>
      <c r="BR571" s="108">
        <f t="shared" si="80"/>
        <v>0</v>
      </c>
      <c r="BS571" s="82">
        <f t="shared" si="81"/>
        <v>0</v>
      </c>
      <c r="BT571" s="136">
        <f t="shared" si="82"/>
        <v>0</v>
      </c>
      <c r="BU571" s="136">
        <f t="shared" si="83"/>
        <v>0</v>
      </c>
      <c r="BV571" s="109"/>
    </row>
    <row r="572" spans="1:74" ht="15.75">
      <c r="A572" s="32"/>
      <c r="B572" s="171" t="s">
        <v>1</v>
      </c>
      <c r="C572" s="271">
        <v>2</v>
      </c>
      <c r="D572" s="271"/>
      <c r="E572" s="272"/>
      <c r="F572" s="271"/>
      <c r="G572" s="271"/>
      <c r="H572" s="271"/>
      <c r="I572" s="271"/>
      <c r="J572" s="271"/>
      <c r="K572" s="271"/>
      <c r="L572" s="323"/>
      <c r="M572" s="271"/>
      <c r="N572" s="271"/>
      <c r="O572" s="272"/>
      <c r="P572" s="271"/>
      <c r="Q572" s="271"/>
      <c r="R572" s="272"/>
      <c r="S572" s="271"/>
      <c r="T572" s="271"/>
      <c r="U572" s="272"/>
      <c r="V572" s="323"/>
      <c r="W572" s="323"/>
      <c r="X572" s="323"/>
      <c r="Y572" s="323"/>
      <c r="Z572" s="323"/>
      <c r="AA572" s="323"/>
      <c r="AB572" s="323"/>
      <c r="AC572" s="323"/>
      <c r="AD572" s="323"/>
      <c r="AE572" s="324"/>
      <c r="AF572" s="323"/>
      <c r="AG572" s="512"/>
      <c r="AH572" s="323"/>
      <c r="AI572" s="323"/>
      <c r="AJ572" s="323"/>
      <c r="AK572" s="186"/>
      <c r="AL572" s="518"/>
      <c r="AM572" s="186"/>
      <c r="AN572" s="312"/>
      <c r="AO572" s="284"/>
      <c r="AP572" s="186"/>
      <c r="AQ572" s="311"/>
      <c r="AR572" s="186"/>
      <c r="AS572" s="467"/>
      <c r="AT572" s="313"/>
      <c r="AU572" s="313"/>
      <c r="AV572" s="313"/>
      <c r="AW572" s="313"/>
      <c r="AX572" s="313"/>
      <c r="AY572" s="313"/>
      <c r="AZ572" s="313"/>
      <c r="BA572" s="250"/>
      <c r="BB572" s="250"/>
      <c r="BC572" s="250"/>
      <c r="BD572" s="250"/>
      <c r="BM572" s="12">
        <f t="shared" si="84"/>
        <v>0</v>
      </c>
      <c r="BN572" s="37">
        <f t="shared" si="76"/>
        <v>2</v>
      </c>
      <c r="BO572" s="38">
        <f t="shared" si="77"/>
        <v>0.002777777777777778</v>
      </c>
      <c r="BP572" s="120">
        <f t="shared" si="78"/>
        <v>0</v>
      </c>
      <c r="BQ572" s="121">
        <f t="shared" si="79"/>
        <v>0</v>
      </c>
      <c r="BR572" s="108">
        <f t="shared" si="80"/>
        <v>0</v>
      </c>
      <c r="BS572" s="82">
        <f t="shared" si="81"/>
        <v>0</v>
      </c>
      <c r="BT572" s="136">
        <f t="shared" si="82"/>
        <v>0</v>
      </c>
      <c r="BU572" s="136">
        <f t="shared" si="83"/>
        <v>0</v>
      </c>
      <c r="BV572" s="109"/>
    </row>
    <row r="573" spans="1:74" ht="15.75">
      <c r="A573" s="32"/>
      <c r="B573" s="171" t="s">
        <v>0</v>
      </c>
      <c r="C573" s="271">
        <v>6</v>
      </c>
      <c r="D573" s="271"/>
      <c r="E573" s="272"/>
      <c r="F573" s="271"/>
      <c r="G573" s="271"/>
      <c r="H573" s="271"/>
      <c r="I573" s="271"/>
      <c r="J573" s="271"/>
      <c r="K573" s="271"/>
      <c r="L573" s="323"/>
      <c r="M573" s="271"/>
      <c r="N573" s="271"/>
      <c r="O573" s="272"/>
      <c r="P573" s="271"/>
      <c r="Q573" s="271"/>
      <c r="R573" s="272"/>
      <c r="S573" s="271"/>
      <c r="T573" s="271"/>
      <c r="U573" s="272"/>
      <c r="V573" s="323"/>
      <c r="W573" s="323"/>
      <c r="X573" s="323"/>
      <c r="Y573" s="323"/>
      <c r="Z573" s="323"/>
      <c r="AA573" s="323"/>
      <c r="AB573" s="323"/>
      <c r="AC573" s="323"/>
      <c r="AD573" s="323"/>
      <c r="AE573" s="324"/>
      <c r="AF573" s="323"/>
      <c r="AG573" s="512"/>
      <c r="AH573" s="323"/>
      <c r="AI573" s="323"/>
      <c r="AJ573" s="323"/>
      <c r="AK573" s="186"/>
      <c r="AL573" s="518"/>
      <c r="AM573" s="186"/>
      <c r="AN573" s="312"/>
      <c r="AO573" s="284"/>
      <c r="AP573" s="186"/>
      <c r="AQ573" s="311"/>
      <c r="AR573" s="186"/>
      <c r="AS573" s="467"/>
      <c r="AT573" s="313"/>
      <c r="AU573" s="313"/>
      <c r="AV573" s="313"/>
      <c r="AW573" s="313"/>
      <c r="AX573" s="313"/>
      <c r="AY573" s="313"/>
      <c r="AZ573" s="313"/>
      <c r="BA573" s="250"/>
      <c r="BB573" s="250"/>
      <c r="BC573" s="250"/>
      <c r="BD573" s="250"/>
      <c r="BM573" s="12">
        <f t="shared" si="84"/>
        <v>0</v>
      </c>
      <c r="BN573" s="37">
        <f t="shared" si="76"/>
        <v>6</v>
      </c>
      <c r="BO573" s="38">
        <f t="shared" si="77"/>
        <v>0.008333333333333333</v>
      </c>
      <c r="BP573" s="120">
        <f t="shared" si="78"/>
        <v>0</v>
      </c>
      <c r="BQ573" s="121">
        <f t="shared" si="79"/>
        <v>0</v>
      </c>
      <c r="BR573" s="108">
        <f t="shared" si="80"/>
        <v>0</v>
      </c>
      <c r="BS573" s="82">
        <f t="shared" si="81"/>
        <v>0</v>
      </c>
      <c r="BT573" s="136">
        <f t="shared" si="82"/>
        <v>0</v>
      </c>
      <c r="BU573" s="136">
        <f t="shared" si="83"/>
        <v>0</v>
      </c>
      <c r="BV573" s="109"/>
    </row>
    <row r="574" spans="1:74" ht="15.75">
      <c r="A574" s="32"/>
      <c r="B574" s="337" t="s">
        <v>272</v>
      </c>
      <c r="C574" s="271"/>
      <c r="D574" s="271"/>
      <c r="E574" s="272"/>
      <c r="F574" s="271">
        <v>52</v>
      </c>
      <c r="G574" s="271"/>
      <c r="H574" s="271"/>
      <c r="I574" s="271"/>
      <c r="J574" s="271"/>
      <c r="K574" s="271"/>
      <c r="L574" s="186">
        <v>76</v>
      </c>
      <c r="M574" s="271"/>
      <c r="N574" s="271"/>
      <c r="O574" s="272"/>
      <c r="P574" s="271"/>
      <c r="Q574" s="271"/>
      <c r="R574" s="272"/>
      <c r="S574" s="271">
        <v>92</v>
      </c>
      <c r="T574" s="271">
        <v>40</v>
      </c>
      <c r="U574" s="272">
        <v>40</v>
      </c>
      <c r="V574" s="323"/>
      <c r="W574" s="323"/>
      <c r="X574" s="323">
        <v>48</v>
      </c>
      <c r="Y574" s="323"/>
      <c r="Z574" s="323"/>
      <c r="AA574" s="186">
        <v>76</v>
      </c>
      <c r="AB574" s="323"/>
      <c r="AC574" s="323">
        <v>70</v>
      </c>
      <c r="AD574" s="323"/>
      <c r="AE574" s="324"/>
      <c r="AF574" s="323"/>
      <c r="AG574" s="512"/>
      <c r="AH574" s="323"/>
      <c r="AI574" s="323"/>
      <c r="AJ574" s="323"/>
      <c r="AK574" s="186">
        <v>48</v>
      </c>
      <c r="AL574" s="518"/>
      <c r="AM574" s="186"/>
      <c r="AN574" s="312">
        <v>40</v>
      </c>
      <c r="AO574" s="284"/>
      <c r="AP574" s="186"/>
      <c r="AQ574" s="311"/>
      <c r="AR574" s="186"/>
      <c r="AS574" s="466"/>
      <c r="AT574" s="249"/>
      <c r="AU574" s="249"/>
      <c r="AV574" s="249"/>
      <c r="AW574" s="249"/>
      <c r="AX574" s="249"/>
      <c r="AY574" s="249"/>
      <c r="AZ574" s="249"/>
      <c r="BA574" s="250"/>
      <c r="BB574" s="250"/>
      <c r="BC574" s="250"/>
      <c r="BD574" s="250"/>
      <c r="BM574" s="12">
        <f t="shared" si="84"/>
        <v>0</v>
      </c>
      <c r="BN574" s="37">
        <f t="shared" si="76"/>
        <v>502</v>
      </c>
      <c r="BO574" s="38">
        <f t="shared" si="77"/>
        <v>0.6972222222222222</v>
      </c>
      <c r="BP574" s="120">
        <f t="shared" si="78"/>
        <v>80</v>
      </c>
      <c r="BQ574" s="121">
        <f t="shared" si="79"/>
        <v>0.1111111111111111</v>
      </c>
      <c r="BR574" s="108">
        <f t="shared" si="80"/>
        <v>0</v>
      </c>
      <c r="BS574" s="82">
        <f t="shared" si="81"/>
        <v>0</v>
      </c>
      <c r="BT574" s="136">
        <f t="shared" si="82"/>
        <v>0</v>
      </c>
      <c r="BU574" s="136">
        <f t="shared" si="83"/>
        <v>0</v>
      </c>
      <c r="BV574" s="109"/>
    </row>
    <row r="575" spans="1:74" ht="15.75">
      <c r="A575" s="32"/>
      <c r="B575" s="337" t="s">
        <v>272</v>
      </c>
      <c r="C575" s="271"/>
      <c r="D575" s="271"/>
      <c r="E575" s="272"/>
      <c r="F575" s="271">
        <v>36</v>
      </c>
      <c r="G575" s="156"/>
      <c r="H575" s="156"/>
      <c r="I575" s="156"/>
      <c r="J575" s="156"/>
      <c r="K575" s="156"/>
      <c r="L575" s="186">
        <v>100</v>
      </c>
      <c r="M575" s="156"/>
      <c r="N575" s="156"/>
      <c r="O575" s="157"/>
      <c r="P575" s="156"/>
      <c r="Q575" s="156"/>
      <c r="R575" s="157"/>
      <c r="S575" s="156">
        <v>70</v>
      </c>
      <c r="T575" s="156">
        <v>56</v>
      </c>
      <c r="U575" s="157">
        <v>56</v>
      </c>
      <c r="V575" s="36"/>
      <c r="W575" s="36"/>
      <c r="X575" s="36">
        <v>40</v>
      </c>
      <c r="Y575" s="36"/>
      <c r="Z575" s="36"/>
      <c r="AA575" s="186">
        <v>100</v>
      </c>
      <c r="AB575" s="36"/>
      <c r="AC575" s="36">
        <v>92</v>
      </c>
      <c r="AD575" s="36"/>
      <c r="AE575" s="158"/>
      <c r="AF575" s="36"/>
      <c r="AG575" s="503"/>
      <c r="AH575" s="36"/>
      <c r="AI575" s="36"/>
      <c r="AJ575" s="36"/>
      <c r="AK575" s="81">
        <v>40</v>
      </c>
      <c r="AL575" s="109"/>
      <c r="AM575" s="81"/>
      <c r="AN575" s="150">
        <v>48</v>
      </c>
      <c r="AO575" s="489"/>
      <c r="AP575" s="81"/>
      <c r="AQ575" s="125"/>
      <c r="AR575" s="81"/>
      <c r="AS575" s="154"/>
      <c r="BM575" s="12">
        <f t="shared" si="84"/>
        <v>0</v>
      </c>
      <c r="BN575" s="37">
        <f t="shared" si="76"/>
        <v>534</v>
      </c>
      <c r="BO575" s="38">
        <f t="shared" si="77"/>
        <v>0.7416666666666667</v>
      </c>
      <c r="BP575" s="120">
        <f t="shared" si="78"/>
        <v>104</v>
      </c>
      <c r="BQ575" s="121">
        <f t="shared" si="79"/>
        <v>0.14444444444444443</v>
      </c>
      <c r="BR575" s="108">
        <f t="shared" si="80"/>
        <v>0</v>
      </c>
      <c r="BS575" s="82">
        <f t="shared" si="81"/>
        <v>0</v>
      </c>
      <c r="BT575" s="136">
        <f t="shared" si="82"/>
        <v>0</v>
      </c>
      <c r="BU575" s="136">
        <f t="shared" si="83"/>
        <v>0</v>
      </c>
      <c r="BV575" s="109"/>
    </row>
    <row r="576" spans="1:74" ht="28.5" customHeight="1">
      <c r="A576" s="32"/>
      <c r="B576" s="337" t="s">
        <v>273</v>
      </c>
      <c r="C576" s="271"/>
      <c r="D576" s="271"/>
      <c r="E576" s="272"/>
      <c r="F576" s="271"/>
      <c r="G576" s="156">
        <v>32</v>
      </c>
      <c r="H576" s="156"/>
      <c r="I576" s="156"/>
      <c r="J576" s="156"/>
      <c r="K576" s="156"/>
      <c r="L576" s="186"/>
      <c r="M576" s="156"/>
      <c r="N576" s="156">
        <v>32</v>
      </c>
      <c r="O576" s="157">
        <v>32</v>
      </c>
      <c r="P576" s="156"/>
      <c r="Q576" s="156"/>
      <c r="R576" s="157"/>
      <c r="S576" s="156"/>
      <c r="T576" s="156"/>
      <c r="U576" s="157"/>
      <c r="V576" s="36"/>
      <c r="W576" s="36"/>
      <c r="X576" s="36"/>
      <c r="Y576" s="36"/>
      <c r="Z576" s="36"/>
      <c r="AA576" s="186"/>
      <c r="AB576" s="36"/>
      <c r="AC576" s="36"/>
      <c r="AD576" s="36"/>
      <c r="AE576" s="158"/>
      <c r="AF576" s="36"/>
      <c r="AG576" s="503"/>
      <c r="AH576" s="36"/>
      <c r="AI576" s="36"/>
      <c r="AJ576" s="36"/>
      <c r="AL576" s="109"/>
      <c r="AM576" s="81"/>
      <c r="AO576" s="489"/>
      <c r="AP576" s="81"/>
      <c r="AQ576" s="125"/>
      <c r="AR576" s="81"/>
      <c r="AS576" s="154"/>
      <c r="BM576" s="12">
        <f t="shared" si="84"/>
        <v>0</v>
      </c>
      <c r="BN576" s="37">
        <f t="shared" si="76"/>
        <v>64</v>
      </c>
      <c r="BO576" s="38">
        <f t="shared" si="77"/>
        <v>0.08888888888888889</v>
      </c>
      <c r="BP576" s="120">
        <f t="shared" si="78"/>
        <v>32</v>
      </c>
      <c r="BQ576" s="121">
        <f t="shared" si="79"/>
        <v>0.044444444444444446</v>
      </c>
      <c r="BR576" s="108">
        <f t="shared" si="80"/>
        <v>0</v>
      </c>
      <c r="BS576" s="82">
        <f t="shared" si="81"/>
        <v>0</v>
      </c>
      <c r="BT576" s="136">
        <f t="shared" si="82"/>
        <v>0</v>
      </c>
      <c r="BU576" s="136">
        <f t="shared" si="83"/>
        <v>0</v>
      </c>
      <c r="BV576" s="109"/>
    </row>
    <row r="577" spans="1:74" ht="20.25" customHeight="1">
      <c r="A577" s="32"/>
      <c r="B577" s="337" t="s">
        <v>315</v>
      </c>
      <c r="C577" s="271"/>
      <c r="D577" s="271"/>
      <c r="E577" s="272"/>
      <c r="F577" s="271"/>
      <c r="G577" s="156"/>
      <c r="H577" s="156"/>
      <c r="I577" s="156"/>
      <c r="J577" s="156"/>
      <c r="K577" s="156"/>
      <c r="L577" s="36"/>
      <c r="M577" s="156"/>
      <c r="N577" s="156"/>
      <c r="O577" s="157"/>
      <c r="P577" s="156"/>
      <c r="Q577" s="156"/>
      <c r="R577" s="157"/>
      <c r="S577" s="156"/>
      <c r="T577" s="156"/>
      <c r="U577" s="157"/>
      <c r="V577" s="36"/>
      <c r="W577" s="36"/>
      <c r="X577" s="36"/>
      <c r="Y577" s="36">
        <v>112</v>
      </c>
      <c r="Z577" s="36"/>
      <c r="AA577" s="36"/>
      <c r="AB577" s="36"/>
      <c r="AC577" s="36"/>
      <c r="AD577" s="36"/>
      <c r="AE577" s="158"/>
      <c r="AF577" s="36"/>
      <c r="AG577" s="503"/>
      <c r="AH577" s="36"/>
      <c r="AI577" s="36"/>
      <c r="AJ577" s="36"/>
      <c r="AL577" s="109"/>
      <c r="AM577" s="81"/>
      <c r="AO577" s="489"/>
      <c r="AP577" s="81"/>
      <c r="AQ577" s="125"/>
      <c r="AR577" s="81"/>
      <c r="AS577" s="154"/>
      <c r="BM577" s="12">
        <f t="shared" si="84"/>
        <v>0</v>
      </c>
      <c r="BN577" s="37">
        <f t="shared" si="76"/>
        <v>112</v>
      </c>
      <c r="BO577" s="38">
        <f t="shared" si="77"/>
        <v>0.15555555555555556</v>
      </c>
      <c r="BP577" s="120">
        <f t="shared" si="78"/>
        <v>0</v>
      </c>
      <c r="BQ577" s="121">
        <f t="shared" si="79"/>
        <v>0</v>
      </c>
      <c r="BR577" s="108">
        <f t="shared" si="80"/>
        <v>0</v>
      </c>
      <c r="BS577" s="82">
        <f t="shared" si="81"/>
        <v>0</v>
      </c>
      <c r="BT577" s="136">
        <f t="shared" si="82"/>
        <v>0</v>
      </c>
      <c r="BU577" s="136">
        <f t="shared" si="83"/>
        <v>0</v>
      </c>
      <c r="BV577" s="109"/>
    </row>
    <row r="578" spans="1:74" ht="15.75" customHeight="1">
      <c r="A578" s="32"/>
      <c r="B578" s="171" t="s">
        <v>1</v>
      </c>
      <c r="C578" s="271"/>
      <c r="D578" s="271"/>
      <c r="E578" s="272"/>
      <c r="F578" s="271"/>
      <c r="G578" s="156"/>
      <c r="H578" s="156"/>
      <c r="I578" s="156"/>
      <c r="J578" s="156"/>
      <c r="K578" s="156"/>
      <c r="L578" s="36"/>
      <c r="M578" s="156"/>
      <c r="N578" s="156"/>
      <c r="O578" s="157"/>
      <c r="P578" s="156"/>
      <c r="Q578" s="156"/>
      <c r="R578" s="157"/>
      <c r="S578" s="156"/>
      <c r="T578" s="156"/>
      <c r="U578" s="157"/>
      <c r="V578" s="36"/>
      <c r="W578" s="36"/>
      <c r="X578" s="36"/>
      <c r="Y578" s="36">
        <v>2</v>
      </c>
      <c r="Z578" s="36"/>
      <c r="AA578" s="36"/>
      <c r="AB578" s="36"/>
      <c r="AC578" s="36"/>
      <c r="AD578" s="36"/>
      <c r="AE578" s="158"/>
      <c r="AF578" s="36"/>
      <c r="AG578" s="503"/>
      <c r="AH578" s="36"/>
      <c r="AI578" s="36"/>
      <c r="AJ578" s="36"/>
      <c r="AL578" s="109"/>
      <c r="AM578" s="81"/>
      <c r="AO578" s="489"/>
      <c r="AP578" s="81"/>
      <c r="AQ578" s="125"/>
      <c r="AR578" s="81"/>
      <c r="AS578" s="154"/>
      <c r="BM578" s="12">
        <f t="shared" si="84"/>
        <v>0</v>
      </c>
      <c r="BN578" s="37">
        <f t="shared" si="76"/>
        <v>2</v>
      </c>
      <c r="BO578" s="38">
        <f t="shared" si="77"/>
        <v>0.002777777777777778</v>
      </c>
      <c r="BP578" s="120">
        <f t="shared" si="78"/>
        <v>0</v>
      </c>
      <c r="BQ578" s="121">
        <f t="shared" si="79"/>
        <v>0</v>
      </c>
      <c r="BR578" s="108">
        <f t="shared" si="80"/>
        <v>0</v>
      </c>
      <c r="BS578" s="82">
        <f t="shared" si="81"/>
        <v>0</v>
      </c>
      <c r="BT578" s="136">
        <f t="shared" si="82"/>
        <v>0</v>
      </c>
      <c r="BU578" s="136">
        <f t="shared" si="83"/>
        <v>0</v>
      </c>
      <c r="BV578" s="109"/>
    </row>
    <row r="579" spans="1:74" ht="15.75" customHeight="1">
      <c r="A579" s="32"/>
      <c r="B579" s="171" t="s">
        <v>0</v>
      </c>
      <c r="C579" s="271"/>
      <c r="D579" s="271"/>
      <c r="E579" s="272"/>
      <c r="F579" s="271"/>
      <c r="G579" s="156"/>
      <c r="H579" s="156"/>
      <c r="I579" s="156"/>
      <c r="J579" s="156"/>
      <c r="K579" s="156"/>
      <c r="L579" s="36"/>
      <c r="M579" s="156"/>
      <c r="N579" s="156"/>
      <c r="O579" s="157"/>
      <c r="P579" s="156"/>
      <c r="Q579" s="156"/>
      <c r="R579" s="157"/>
      <c r="S579" s="156"/>
      <c r="T579" s="156"/>
      <c r="U579" s="157"/>
      <c r="V579" s="36"/>
      <c r="W579" s="36"/>
      <c r="X579" s="36"/>
      <c r="Y579" s="36">
        <v>6</v>
      </c>
      <c r="Z579" s="36"/>
      <c r="AA579" s="36"/>
      <c r="AB579" s="36"/>
      <c r="AC579" s="36"/>
      <c r="AD579" s="36"/>
      <c r="AE579" s="158"/>
      <c r="AF579" s="36"/>
      <c r="AG579" s="503"/>
      <c r="AH579" s="36"/>
      <c r="AI579" s="36"/>
      <c r="AJ579" s="36"/>
      <c r="AL579" s="109"/>
      <c r="AM579" s="81"/>
      <c r="AO579" s="489"/>
      <c r="AP579" s="81"/>
      <c r="AQ579" s="125"/>
      <c r="AR579" s="81"/>
      <c r="AS579" s="154"/>
      <c r="BM579" s="12">
        <f t="shared" si="84"/>
        <v>0</v>
      </c>
      <c r="BN579" s="37">
        <f t="shared" si="76"/>
        <v>6</v>
      </c>
      <c r="BO579" s="38">
        <f t="shared" si="77"/>
        <v>0.008333333333333333</v>
      </c>
      <c r="BP579" s="120">
        <f t="shared" si="78"/>
        <v>0</v>
      </c>
      <c r="BQ579" s="121">
        <f t="shared" si="79"/>
        <v>0</v>
      </c>
      <c r="BR579" s="108">
        <f t="shared" si="80"/>
        <v>0</v>
      </c>
      <c r="BS579" s="82">
        <f t="shared" si="81"/>
        <v>0</v>
      </c>
      <c r="BT579" s="136">
        <f t="shared" si="82"/>
        <v>0</v>
      </c>
      <c r="BU579" s="136">
        <f t="shared" si="83"/>
        <v>0</v>
      </c>
      <c r="BV579" s="109"/>
    </row>
    <row r="580" spans="1:74" ht="15.75">
      <c r="A580" s="32"/>
      <c r="B580" s="337" t="s">
        <v>286</v>
      </c>
      <c r="C580" s="271"/>
      <c r="D580" s="271"/>
      <c r="E580" s="272"/>
      <c r="F580" s="271"/>
      <c r="G580" s="156"/>
      <c r="H580" s="156"/>
      <c r="I580" s="156"/>
      <c r="J580" s="156"/>
      <c r="K580" s="156"/>
      <c r="L580" s="36"/>
      <c r="M580" s="156">
        <v>48</v>
      </c>
      <c r="N580" s="156"/>
      <c r="O580" s="157"/>
      <c r="P580" s="156"/>
      <c r="Q580" s="156"/>
      <c r="R580" s="157"/>
      <c r="S580" s="156"/>
      <c r="T580" s="156"/>
      <c r="U580" s="157"/>
      <c r="V580" s="36"/>
      <c r="W580" s="36"/>
      <c r="X580" s="36"/>
      <c r="Y580" s="36"/>
      <c r="Z580" s="36"/>
      <c r="AA580" s="36"/>
      <c r="AB580" s="36"/>
      <c r="AC580" s="36"/>
      <c r="AD580" s="36"/>
      <c r="AE580" s="158"/>
      <c r="AF580" s="36"/>
      <c r="AG580" s="503"/>
      <c r="AH580" s="36"/>
      <c r="AI580" s="36"/>
      <c r="AJ580" s="36"/>
      <c r="AL580" s="109"/>
      <c r="AM580" s="81"/>
      <c r="AO580" s="489"/>
      <c r="AP580" s="81"/>
      <c r="AQ580" s="125"/>
      <c r="AR580" s="81"/>
      <c r="AS580" s="154"/>
      <c r="BM580" s="12">
        <f t="shared" si="84"/>
        <v>0</v>
      </c>
      <c r="BN580" s="37">
        <f t="shared" si="76"/>
        <v>48</v>
      </c>
      <c r="BO580" s="38">
        <f t="shared" si="77"/>
        <v>0.06666666666666667</v>
      </c>
      <c r="BP580" s="120">
        <f t="shared" si="78"/>
        <v>0</v>
      </c>
      <c r="BQ580" s="121">
        <f t="shared" si="79"/>
        <v>0</v>
      </c>
      <c r="BR580" s="108">
        <f t="shared" si="80"/>
        <v>0</v>
      </c>
      <c r="BS580" s="82">
        <f t="shared" si="81"/>
        <v>0</v>
      </c>
      <c r="BT580" s="136">
        <f t="shared" si="82"/>
        <v>0</v>
      </c>
      <c r="BU580" s="136">
        <f t="shared" si="83"/>
        <v>0</v>
      </c>
      <c r="BV580" s="109"/>
    </row>
    <row r="581" spans="1:74" ht="24.75">
      <c r="A581" s="32"/>
      <c r="B581" s="337" t="s">
        <v>275</v>
      </c>
      <c r="C581" s="271"/>
      <c r="D581" s="271"/>
      <c r="E581" s="272"/>
      <c r="F581" s="271"/>
      <c r="G581" s="156"/>
      <c r="H581" s="156"/>
      <c r="I581" s="156">
        <v>40</v>
      </c>
      <c r="J581" s="156">
        <v>40</v>
      </c>
      <c r="K581" s="156"/>
      <c r="L581" s="36"/>
      <c r="M581" s="156"/>
      <c r="N581" s="156"/>
      <c r="O581" s="157"/>
      <c r="P581" s="156"/>
      <c r="Q581" s="156"/>
      <c r="R581" s="157"/>
      <c r="S581" s="156"/>
      <c r="T581" s="156"/>
      <c r="U581" s="157"/>
      <c r="V581" s="36"/>
      <c r="W581" s="36"/>
      <c r="X581" s="36"/>
      <c r="Y581" s="36"/>
      <c r="Z581" s="36">
        <v>40</v>
      </c>
      <c r="AA581" s="36"/>
      <c r="AB581" s="36"/>
      <c r="AC581" s="36"/>
      <c r="AD581" s="36"/>
      <c r="AE581" s="158"/>
      <c r="AF581" s="36"/>
      <c r="AG581" s="503"/>
      <c r="AH581" s="36"/>
      <c r="AI581" s="36"/>
      <c r="AJ581" s="36"/>
      <c r="AL581" s="109"/>
      <c r="AM581" s="81"/>
      <c r="AO581" s="489"/>
      <c r="AP581" s="81"/>
      <c r="AQ581" s="125"/>
      <c r="AR581" s="81"/>
      <c r="AS581" s="154"/>
      <c r="BM581" s="12">
        <f t="shared" si="84"/>
        <v>0</v>
      </c>
      <c r="BN581" s="37">
        <f t="shared" si="76"/>
        <v>120</v>
      </c>
      <c r="BO581" s="38">
        <f t="shared" si="77"/>
        <v>0.16666666666666666</v>
      </c>
      <c r="BP581" s="120">
        <f t="shared" si="78"/>
        <v>0</v>
      </c>
      <c r="BQ581" s="121">
        <f t="shared" si="79"/>
        <v>0</v>
      </c>
      <c r="BR581" s="108">
        <f t="shared" si="80"/>
        <v>0</v>
      </c>
      <c r="BS581" s="82">
        <f t="shared" si="81"/>
        <v>0</v>
      </c>
      <c r="BT581" s="136">
        <f t="shared" si="82"/>
        <v>0</v>
      </c>
      <c r="BU581" s="136">
        <f t="shared" si="83"/>
        <v>0</v>
      </c>
      <c r="BV581" s="109"/>
    </row>
    <row r="582" spans="1:74" ht="24.75">
      <c r="A582" s="32"/>
      <c r="B582" s="9" t="s">
        <v>282</v>
      </c>
      <c r="C582" s="271"/>
      <c r="D582" s="271"/>
      <c r="E582" s="272"/>
      <c r="F582" s="271"/>
      <c r="G582" s="156"/>
      <c r="H582" s="156"/>
      <c r="I582" s="156"/>
      <c r="J582" s="156"/>
      <c r="K582" s="156"/>
      <c r="L582" s="364">
        <v>116</v>
      </c>
      <c r="M582" s="156"/>
      <c r="N582" s="156"/>
      <c r="O582" s="157"/>
      <c r="P582" s="156"/>
      <c r="Q582" s="156"/>
      <c r="R582" s="157"/>
      <c r="S582" s="156"/>
      <c r="T582" s="156"/>
      <c r="U582" s="157"/>
      <c r="V582" s="36"/>
      <c r="W582" s="36"/>
      <c r="X582" s="36"/>
      <c r="Y582" s="36"/>
      <c r="Z582" s="36"/>
      <c r="AA582" s="364">
        <v>116</v>
      </c>
      <c r="AB582" s="36"/>
      <c r="AC582" s="36"/>
      <c r="AD582" s="36"/>
      <c r="AE582" s="158"/>
      <c r="AF582" s="36"/>
      <c r="AG582" s="503"/>
      <c r="AH582" s="36"/>
      <c r="AI582" s="36"/>
      <c r="AJ582" s="36"/>
      <c r="AL582" s="109"/>
      <c r="AM582" s="81"/>
      <c r="AO582" s="489"/>
      <c r="AP582" s="81"/>
      <c r="AQ582" s="125"/>
      <c r="AR582" s="81"/>
      <c r="AS582" s="154"/>
      <c r="BM582" s="12">
        <f t="shared" si="84"/>
        <v>0</v>
      </c>
      <c r="BN582" s="37">
        <f t="shared" si="76"/>
        <v>232</v>
      </c>
      <c r="BO582" s="38">
        <f t="shared" si="77"/>
        <v>0.32222222222222224</v>
      </c>
      <c r="BP582" s="120">
        <f t="shared" si="78"/>
        <v>0</v>
      </c>
      <c r="BQ582" s="121">
        <f t="shared" si="79"/>
        <v>0</v>
      </c>
      <c r="BR582" s="108">
        <f t="shared" si="80"/>
        <v>0</v>
      </c>
      <c r="BS582" s="82">
        <f t="shared" si="81"/>
        <v>0</v>
      </c>
      <c r="BT582" s="136">
        <f t="shared" si="82"/>
        <v>0</v>
      </c>
      <c r="BU582" s="136">
        <f t="shared" si="83"/>
        <v>0</v>
      </c>
      <c r="BV582" s="109"/>
    </row>
    <row r="583" spans="1:74" ht="35.25" customHeight="1">
      <c r="A583" s="32"/>
      <c r="B583" s="9" t="s">
        <v>316</v>
      </c>
      <c r="C583" s="271"/>
      <c r="D583" s="271"/>
      <c r="E583" s="272"/>
      <c r="F583" s="271"/>
      <c r="G583" s="156"/>
      <c r="H583" s="156"/>
      <c r="I583" s="156"/>
      <c r="J583" s="156"/>
      <c r="K583" s="156"/>
      <c r="L583" s="156"/>
      <c r="M583" s="156"/>
      <c r="N583" s="156"/>
      <c r="O583" s="157"/>
      <c r="P583" s="156"/>
      <c r="Q583" s="156"/>
      <c r="R583" s="157"/>
      <c r="S583" s="156"/>
      <c r="T583" s="156"/>
      <c r="U583" s="157"/>
      <c r="V583" s="36"/>
      <c r="W583" s="36"/>
      <c r="X583" s="36"/>
      <c r="Y583" s="36">
        <v>52</v>
      </c>
      <c r="Z583" s="36"/>
      <c r="AA583" s="156"/>
      <c r="AB583" s="36"/>
      <c r="AC583" s="36"/>
      <c r="AD583" s="36"/>
      <c r="AE583" s="158"/>
      <c r="AF583" s="36"/>
      <c r="AG583" s="503"/>
      <c r="AH583" s="36"/>
      <c r="AI583" s="36"/>
      <c r="AJ583" s="36"/>
      <c r="AL583" s="109"/>
      <c r="AM583" s="81"/>
      <c r="AO583" s="489"/>
      <c r="AP583" s="81"/>
      <c r="AQ583" s="125"/>
      <c r="AR583" s="81"/>
      <c r="AS583" s="154"/>
      <c r="BM583" s="12">
        <f t="shared" si="84"/>
        <v>0</v>
      </c>
      <c r="BN583" s="37">
        <f t="shared" si="76"/>
        <v>52</v>
      </c>
      <c r="BO583" s="38">
        <f t="shared" si="77"/>
        <v>0.07222222222222222</v>
      </c>
      <c r="BP583" s="120">
        <f t="shared" si="78"/>
        <v>0</v>
      </c>
      <c r="BQ583" s="121">
        <f t="shared" si="79"/>
        <v>0</v>
      </c>
      <c r="BR583" s="108">
        <f t="shared" si="80"/>
        <v>0</v>
      </c>
      <c r="BS583" s="82">
        <f t="shared" si="81"/>
        <v>0</v>
      </c>
      <c r="BT583" s="136">
        <f t="shared" si="82"/>
        <v>0</v>
      </c>
      <c r="BU583" s="136">
        <f t="shared" si="83"/>
        <v>0</v>
      </c>
      <c r="BV583" s="109"/>
    </row>
    <row r="584" spans="1:74" ht="24.75">
      <c r="A584" s="32"/>
      <c r="B584" s="9" t="s">
        <v>323</v>
      </c>
      <c r="C584" s="271"/>
      <c r="D584" s="271"/>
      <c r="E584" s="272"/>
      <c r="F584" s="271"/>
      <c r="G584" s="156"/>
      <c r="H584" s="156"/>
      <c r="I584" s="156"/>
      <c r="J584" s="156"/>
      <c r="K584" s="156"/>
      <c r="L584" s="156"/>
      <c r="M584" s="156"/>
      <c r="N584" s="156"/>
      <c r="O584" s="157"/>
      <c r="P584" s="156"/>
      <c r="Q584" s="156"/>
      <c r="R584" s="157"/>
      <c r="S584" s="156"/>
      <c r="T584" s="156"/>
      <c r="U584" s="157"/>
      <c r="V584" s="36"/>
      <c r="W584" s="36"/>
      <c r="X584" s="36"/>
      <c r="Y584" s="36"/>
      <c r="Z584" s="36"/>
      <c r="AA584" s="156"/>
      <c r="AB584" s="36">
        <v>48</v>
      </c>
      <c r="AC584" s="36"/>
      <c r="AD584" s="36"/>
      <c r="AE584" s="158"/>
      <c r="AF584" s="36"/>
      <c r="AG584" s="503"/>
      <c r="AH584" s="36"/>
      <c r="AI584" s="36"/>
      <c r="AJ584" s="36"/>
      <c r="AL584" s="109"/>
      <c r="AM584" s="81"/>
      <c r="AO584" s="489"/>
      <c r="AP584" s="81"/>
      <c r="AQ584" s="125"/>
      <c r="AR584" s="81"/>
      <c r="AS584" s="154"/>
      <c r="BM584" s="12">
        <f t="shared" si="84"/>
        <v>0</v>
      </c>
      <c r="BN584" s="37">
        <f t="shared" si="76"/>
        <v>48</v>
      </c>
      <c r="BO584" s="38">
        <f t="shared" si="77"/>
        <v>0.06666666666666667</v>
      </c>
      <c r="BP584" s="120">
        <f t="shared" si="78"/>
        <v>0</v>
      </c>
      <c r="BQ584" s="121">
        <f t="shared" si="79"/>
        <v>0</v>
      </c>
      <c r="BR584" s="108">
        <f t="shared" si="80"/>
        <v>0</v>
      </c>
      <c r="BS584" s="82">
        <f t="shared" si="81"/>
        <v>0</v>
      </c>
      <c r="BT584" s="136">
        <f t="shared" si="82"/>
        <v>0</v>
      </c>
      <c r="BU584" s="136">
        <f t="shared" si="83"/>
        <v>0</v>
      </c>
      <c r="BV584" s="109"/>
    </row>
    <row r="585" spans="1:74" ht="51" customHeight="1">
      <c r="A585" s="32"/>
      <c r="B585" s="9" t="s">
        <v>324</v>
      </c>
      <c r="C585" s="271"/>
      <c r="D585" s="271"/>
      <c r="E585" s="272"/>
      <c r="F585" s="271"/>
      <c r="G585" s="156"/>
      <c r="H585" s="156"/>
      <c r="I585" s="156"/>
      <c r="J585" s="156"/>
      <c r="K585" s="156"/>
      <c r="L585" s="156"/>
      <c r="M585" s="156"/>
      <c r="N585" s="156"/>
      <c r="O585" s="157"/>
      <c r="P585" s="156"/>
      <c r="Q585" s="156"/>
      <c r="R585" s="157"/>
      <c r="S585" s="156"/>
      <c r="T585" s="156"/>
      <c r="U585" s="157"/>
      <c r="V585" s="36"/>
      <c r="W585" s="36"/>
      <c r="X585" s="36"/>
      <c r="Y585" s="36"/>
      <c r="Z585" s="36"/>
      <c r="AA585" s="156"/>
      <c r="AB585" s="36"/>
      <c r="AC585" s="36">
        <v>164</v>
      </c>
      <c r="AD585" s="36"/>
      <c r="AE585" s="158"/>
      <c r="AF585" s="36"/>
      <c r="AG585" s="503"/>
      <c r="AH585" s="36"/>
      <c r="AI585" s="36"/>
      <c r="AJ585" s="36"/>
      <c r="AL585" s="109"/>
      <c r="AM585" s="81"/>
      <c r="AO585" s="489"/>
      <c r="AP585" s="81"/>
      <c r="AQ585" s="125"/>
      <c r="AR585" s="81"/>
      <c r="AS585" s="154"/>
      <c r="BM585" s="12">
        <f t="shared" si="84"/>
        <v>0</v>
      </c>
      <c r="BN585" s="37">
        <f t="shared" si="76"/>
        <v>164</v>
      </c>
      <c r="BO585" s="38">
        <f t="shared" si="77"/>
        <v>0.22777777777777777</v>
      </c>
      <c r="BP585" s="120">
        <f t="shared" si="78"/>
        <v>0</v>
      </c>
      <c r="BQ585" s="121">
        <f t="shared" si="79"/>
        <v>0</v>
      </c>
      <c r="BR585" s="108">
        <f t="shared" si="80"/>
        <v>0</v>
      </c>
      <c r="BS585" s="82">
        <f t="shared" si="81"/>
        <v>0</v>
      </c>
      <c r="BT585" s="136">
        <f t="shared" si="82"/>
        <v>0</v>
      </c>
      <c r="BU585" s="136">
        <f t="shared" si="83"/>
        <v>0</v>
      </c>
      <c r="BV585" s="109"/>
    </row>
    <row r="586" spans="1:74" ht="60.75">
      <c r="A586" s="32"/>
      <c r="B586" s="9" t="s">
        <v>325</v>
      </c>
      <c r="C586" s="271"/>
      <c r="D586" s="271"/>
      <c r="E586" s="272"/>
      <c r="F586" s="271"/>
      <c r="G586" s="156"/>
      <c r="H586" s="156"/>
      <c r="I586" s="156"/>
      <c r="J586" s="156"/>
      <c r="K586" s="156"/>
      <c r="L586" s="156"/>
      <c r="M586" s="156"/>
      <c r="N586" s="156"/>
      <c r="O586" s="157"/>
      <c r="P586" s="156"/>
      <c r="Q586" s="156"/>
      <c r="R586" s="157"/>
      <c r="S586" s="156"/>
      <c r="T586" s="156"/>
      <c r="U586" s="157"/>
      <c r="V586" s="36"/>
      <c r="W586" s="36"/>
      <c r="X586" s="36"/>
      <c r="Y586" s="36"/>
      <c r="Z586" s="36"/>
      <c r="AA586" s="156"/>
      <c r="AB586" s="36"/>
      <c r="AC586" s="36">
        <v>114</v>
      </c>
      <c r="AD586" s="36"/>
      <c r="AE586" s="158"/>
      <c r="AF586" s="36"/>
      <c r="AG586" s="503"/>
      <c r="AH586" s="36"/>
      <c r="AI586" s="36"/>
      <c r="AJ586" s="36"/>
      <c r="AL586" s="109"/>
      <c r="AM586" s="81"/>
      <c r="AO586" s="489"/>
      <c r="AP586" s="81"/>
      <c r="AQ586" s="125"/>
      <c r="AR586" s="81"/>
      <c r="AS586" s="154"/>
      <c r="BM586" s="12">
        <f t="shared" si="84"/>
        <v>0</v>
      </c>
      <c r="BN586" s="37">
        <f t="shared" si="76"/>
        <v>114</v>
      </c>
      <c r="BO586" s="38">
        <f t="shared" si="77"/>
        <v>0.15833333333333333</v>
      </c>
      <c r="BP586" s="120">
        <f t="shared" si="78"/>
        <v>0</v>
      </c>
      <c r="BQ586" s="121">
        <f t="shared" si="79"/>
        <v>0</v>
      </c>
      <c r="BR586" s="108">
        <f t="shared" si="80"/>
        <v>0</v>
      </c>
      <c r="BS586" s="82">
        <f t="shared" si="81"/>
        <v>0</v>
      </c>
      <c r="BT586" s="136">
        <f t="shared" si="82"/>
        <v>0</v>
      </c>
      <c r="BU586" s="136">
        <f t="shared" si="83"/>
        <v>0</v>
      </c>
      <c r="BV586" s="109"/>
    </row>
    <row r="587" spans="1:74" ht="15.75">
      <c r="A587" s="32"/>
      <c r="B587" s="9"/>
      <c r="C587" s="271"/>
      <c r="D587" s="271"/>
      <c r="E587" s="272"/>
      <c r="F587" s="271"/>
      <c r="G587" s="156"/>
      <c r="H587" s="156"/>
      <c r="I587" s="156"/>
      <c r="J587" s="156"/>
      <c r="K587" s="156"/>
      <c r="L587" s="156"/>
      <c r="M587" s="156"/>
      <c r="N587" s="156"/>
      <c r="O587" s="157"/>
      <c r="P587" s="156"/>
      <c r="Q587" s="156"/>
      <c r="R587" s="157"/>
      <c r="S587" s="156"/>
      <c r="T587" s="156"/>
      <c r="U587" s="157"/>
      <c r="V587" s="36"/>
      <c r="W587" s="36"/>
      <c r="X587" s="36"/>
      <c r="Y587" s="36"/>
      <c r="Z587" s="36"/>
      <c r="AA587" s="156"/>
      <c r="AB587" s="36"/>
      <c r="AC587" s="36"/>
      <c r="AD587" s="36"/>
      <c r="AE587" s="158"/>
      <c r="AF587" s="36"/>
      <c r="AG587" s="503"/>
      <c r="AH587" s="36"/>
      <c r="AI587" s="36"/>
      <c r="AJ587" s="36"/>
      <c r="AL587" s="109"/>
      <c r="AM587" s="81"/>
      <c r="AO587" s="489"/>
      <c r="AP587" s="81"/>
      <c r="AQ587" s="125"/>
      <c r="AR587" s="81"/>
      <c r="AS587" s="154"/>
      <c r="BM587" s="12">
        <f t="shared" si="84"/>
        <v>0</v>
      </c>
      <c r="BN587" s="37">
        <f t="shared" si="76"/>
        <v>0</v>
      </c>
      <c r="BO587" s="38">
        <f t="shared" si="77"/>
        <v>0</v>
      </c>
      <c r="BP587" s="120">
        <f t="shared" si="78"/>
        <v>0</v>
      </c>
      <c r="BQ587" s="121">
        <f t="shared" si="79"/>
        <v>0</v>
      </c>
      <c r="BR587" s="108">
        <f t="shared" si="80"/>
        <v>0</v>
      </c>
      <c r="BS587" s="82">
        <f t="shared" si="81"/>
        <v>0</v>
      </c>
      <c r="BT587" s="136">
        <f t="shared" si="82"/>
        <v>0</v>
      </c>
      <c r="BU587" s="136">
        <f t="shared" si="83"/>
        <v>0</v>
      </c>
      <c r="BV587" s="109"/>
    </row>
    <row r="588" spans="1:74" ht="36.75" customHeight="1">
      <c r="A588" s="567"/>
      <c r="B588" s="172" t="s">
        <v>274</v>
      </c>
      <c r="C588" s="165"/>
      <c r="D588" s="165"/>
      <c r="E588" s="166"/>
      <c r="F588" s="165"/>
      <c r="G588" s="165"/>
      <c r="H588" s="165">
        <v>200</v>
      </c>
      <c r="I588" s="165"/>
      <c r="J588" s="165"/>
      <c r="K588" s="165"/>
      <c r="L588" s="183"/>
      <c r="M588" s="165"/>
      <c r="N588" s="165"/>
      <c r="O588" s="166"/>
      <c r="P588" s="165">
        <v>200</v>
      </c>
      <c r="Q588" s="165"/>
      <c r="R588" s="166"/>
      <c r="S588" s="193"/>
      <c r="T588" s="165"/>
      <c r="U588" s="166"/>
      <c r="V588" s="183"/>
      <c r="W588" s="183">
        <v>200</v>
      </c>
      <c r="X588" s="183"/>
      <c r="Y588" s="183"/>
      <c r="Z588" s="183"/>
      <c r="AA588" s="183"/>
      <c r="AB588" s="183"/>
      <c r="AC588" s="183"/>
      <c r="AD588" s="183">
        <v>200</v>
      </c>
      <c r="AE588" s="267">
        <v>200</v>
      </c>
      <c r="AF588" s="183"/>
      <c r="AG588" s="268"/>
      <c r="AH588" s="183"/>
      <c r="AI588" s="36"/>
      <c r="AJ588" s="36"/>
      <c r="AL588" s="109"/>
      <c r="AM588" s="81"/>
      <c r="AO588" s="489"/>
      <c r="AP588" s="81"/>
      <c r="AQ588" s="125"/>
      <c r="AR588" s="81"/>
      <c r="AS588" s="154"/>
      <c r="BM588" s="12">
        <f t="shared" si="84"/>
        <v>0</v>
      </c>
      <c r="BN588" s="37">
        <f t="shared" si="76"/>
        <v>800</v>
      </c>
      <c r="BO588" s="38">
        <f t="shared" si="77"/>
        <v>1.1111111111111112</v>
      </c>
      <c r="BP588" s="120">
        <f t="shared" si="78"/>
        <v>200</v>
      </c>
      <c r="BQ588" s="121">
        <f t="shared" si="79"/>
        <v>0.2777777777777778</v>
      </c>
      <c r="BR588" s="108">
        <f t="shared" si="80"/>
        <v>0</v>
      </c>
      <c r="BS588" s="82">
        <f t="shared" si="81"/>
        <v>0</v>
      </c>
      <c r="BT588" s="136">
        <f t="shared" si="82"/>
        <v>0</v>
      </c>
      <c r="BU588" s="136">
        <f t="shared" si="83"/>
        <v>0</v>
      </c>
      <c r="BV588" s="109"/>
    </row>
    <row r="589" spans="1:74" ht="15.75" customHeight="1">
      <c r="A589" s="568"/>
      <c r="B589" s="171" t="s">
        <v>1</v>
      </c>
      <c r="C589" s="165"/>
      <c r="D589" s="165"/>
      <c r="E589" s="166"/>
      <c r="F589" s="165"/>
      <c r="G589" s="165"/>
      <c r="H589" s="165">
        <v>2</v>
      </c>
      <c r="I589" s="165"/>
      <c r="J589" s="165"/>
      <c r="K589" s="165"/>
      <c r="L589" s="183"/>
      <c r="M589" s="165"/>
      <c r="N589" s="165"/>
      <c r="O589" s="166"/>
      <c r="P589" s="165">
        <v>2</v>
      </c>
      <c r="Q589" s="165"/>
      <c r="R589" s="166"/>
      <c r="S589" s="193"/>
      <c r="T589" s="165"/>
      <c r="U589" s="166"/>
      <c r="V589" s="183"/>
      <c r="W589" s="183">
        <v>2</v>
      </c>
      <c r="X589" s="183"/>
      <c r="Y589" s="183"/>
      <c r="Z589" s="183"/>
      <c r="AA589" s="183"/>
      <c r="AB589" s="183"/>
      <c r="AC589" s="183"/>
      <c r="AD589" s="183">
        <v>2</v>
      </c>
      <c r="AE589" s="267">
        <v>2</v>
      </c>
      <c r="AF589" s="183"/>
      <c r="AG589" s="268"/>
      <c r="AH589" s="183"/>
      <c r="AI589" s="36"/>
      <c r="AJ589" s="36"/>
      <c r="AL589" s="109"/>
      <c r="AM589" s="81"/>
      <c r="AO589" s="489"/>
      <c r="AP589" s="81"/>
      <c r="AQ589" s="125"/>
      <c r="AR589" s="81"/>
      <c r="AS589" s="154"/>
      <c r="BM589" s="12">
        <f t="shared" si="84"/>
        <v>0</v>
      </c>
      <c r="BN589" s="37">
        <f t="shared" si="76"/>
        <v>8</v>
      </c>
      <c r="BO589" s="38">
        <f t="shared" si="77"/>
        <v>0.011111111111111112</v>
      </c>
      <c r="BP589" s="120">
        <f t="shared" si="78"/>
        <v>2</v>
      </c>
      <c r="BQ589" s="121">
        <f t="shared" si="79"/>
        <v>0.002777777777777778</v>
      </c>
      <c r="BR589" s="108">
        <f t="shared" si="80"/>
        <v>0</v>
      </c>
      <c r="BS589" s="82">
        <f t="shared" si="81"/>
        <v>0</v>
      </c>
      <c r="BT589" s="136">
        <f t="shared" si="82"/>
        <v>0</v>
      </c>
      <c r="BU589" s="136">
        <f t="shared" si="83"/>
        <v>0</v>
      </c>
      <c r="BV589" s="109"/>
    </row>
    <row r="590" spans="1:74" ht="15.75" customHeight="1">
      <c r="A590" s="568"/>
      <c r="B590" s="171" t="s">
        <v>0</v>
      </c>
      <c r="C590" s="165"/>
      <c r="D590" s="165"/>
      <c r="E590" s="166"/>
      <c r="F590" s="94"/>
      <c r="G590" s="94"/>
      <c r="H590" s="94">
        <v>6</v>
      </c>
      <c r="I590" s="94"/>
      <c r="J590" s="94"/>
      <c r="K590" s="165"/>
      <c r="L590" s="308"/>
      <c r="M590" s="165"/>
      <c r="N590" s="94"/>
      <c r="O590" s="146"/>
      <c r="P590" s="94">
        <v>6</v>
      </c>
      <c r="Q590" s="94"/>
      <c r="R590" s="146"/>
      <c r="S590" s="193"/>
      <c r="T590" s="165"/>
      <c r="U590" s="166"/>
      <c r="V590" s="185"/>
      <c r="W590" s="185">
        <v>6</v>
      </c>
      <c r="X590" s="185"/>
      <c r="Y590" s="185"/>
      <c r="Z590" s="185"/>
      <c r="AA590" s="185"/>
      <c r="AB590" s="185"/>
      <c r="AC590" s="185"/>
      <c r="AD590" s="185">
        <v>6</v>
      </c>
      <c r="AE590" s="246">
        <v>6</v>
      </c>
      <c r="AF590" s="185"/>
      <c r="AG590" s="247"/>
      <c r="AH590" s="185"/>
      <c r="AI590" s="36"/>
      <c r="AJ590" s="36"/>
      <c r="AL590" s="109"/>
      <c r="AM590" s="81"/>
      <c r="AO590" s="489"/>
      <c r="AP590" s="81"/>
      <c r="AQ590" s="125"/>
      <c r="AR590" s="81"/>
      <c r="AS590" s="154"/>
      <c r="BM590" s="12">
        <f t="shared" si="84"/>
        <v>0</v>
      </c>
      <c r="BN590" s="37">
        <f t="shared" si="76"/>
        <v>24</v>
      </c>
      <c r="BO590" s="38">
        <f t="shared" si="77"/>
        <v>0.03333333333333333</v>
      </c>
      <c r="BP590" s="120">
        <f t="shared" si="78"/>
        <v>6</v>
      </c>
      <c r="BQ590" s="121">
        <f t="shared" si="79"/>
        <v>0.008333333333333333</v>
      </c>
      <c r="BR590" s="108">
        <f t="shared" si="80"/>
        <v>0</v>
      </c>
      <c r="BS590" s="82">
        <f t="shared" si="81"/>
        <v>0</v>
      </c>
      <c r="BT590" s="136">
        <f t="shared" si="82"/>
        <v>0</v>
      </c>
      <c r="BU590" s="136">
        <f t="shared" si="83"/>
        <v>0</v>
      </c>
      <c r="BV590" s="109"/>
    </row>
    <row r="591" spans="1:74" ht="15.75" customHeight="1">
      <c r="A591" s="569"/>
      <c r="B591" s="171" t="s">
        <v>155</v>
      </c>
      <c r="C591" s="165"/>
      <c r="D591" s="165"/>
      <c r="E591" s="166"/>
      <c r="F591" s="94"/>
      <c r="G591" s="94"/>
      <c r="H591" s="94">
        <v>6</v>
      </c>
      <c r="I591" s="94"/>
      <c r="J591" s="94"/>
      <c r="K591" s="165"/>
      <c r="L591" s="308"/>
      <c r="M591" s="165"/>
      <c r="N591" s="94"/>
      <c r="O591" s="146"/>
      <c r="P591" s="94">
        <v>6</v>
      </c>
      <c r="Q591" s="94"/>
      <c r="R591" s="146"/>
      <c r="S591" s="193"/>
      <c r="T591" s="165"/>
      <c r="U591" s="166"/>
      <c r="V591" s="185"/>
      <c r="W591" s="185">
        <v>6</v>
      </c>
      <c r="X591" s="185"/>
      <c r="Y591" s="185"/>
      <c r="Z591" s="185"/>
      <c r="AA591" s="185"/>
      <c r="AB591" s="185"/>
      <c r="AC591" s="185"/>
      <c r="AD591" s="185">
        <v>6</v>
      </c>
      <c r="AE591" s="246">
        <v>6</v>
      </c>
      <c r="AF591" s="185"/>
      <c r="AG591" s="247"/>
      <c r="AH591" s="185"/>
      <c r="AI591" s="36"/>
      <c r="AJ591" s="36"/>
      <c r="AL591" s="109"/>
      <c r="AM591" s="81"/>
      <c r="AO591" s="489"/>
      <c r="AP591" s="81"/>
      <c r="AQ591" s="125"/>
      <c r="AR591" s="81"/>
      <c r="AS591" s="154"/>
      <c r="BM591" s="12">
        <f t="shared" si="84"/>
        <v>0</v>
      </c>
      <c r="BN591" s="37">
        <f t="shared" si="76"/>
        <v>24</v>
      </c>
      <c r="BO591" s="38">
        <f t="shared" si="77"/>
        <v>0.03333333333333333</v>
      </c>
      <c r="BP591" s="120">
        <f t="shared" si="78"/>
        <v>6</v>
      </c>
      <c r="BQ591" s="121">
        <f t="shared" si="79"/>
        <v>0.008333333333333333</v>
      </c>
      <c r="BR591" s="108">
        <f t="shared" si="80"/>
        <v>0</v>
      </c>
      <c r="BS591" s="82">
        <f t="shared" si="81"/>
        <v>0</v>
      </c>
      <c r="BT591" s="136">
        <f t="shared" si="82"/>
        <v>0</v>
      </c>
      <c r="BU591" s="136">
        <f t="shared" si="83"/>
        <v>0</v>
      </c>
      <c r="BV591" s="109"/>
    </row>
    <row r="592" spans="1:74" ht="48.75" customHeight="1">
      <c r="A592" s="570"/>
      <c r="B592" s="337" t="s">
        <v>332</v>
      </c>
      <c r="C592" s="271"/>
      <c r="D592" s="271"/>
      <c r="E592" s="272"/>
      <c r="F592" s="271"/>
      <c r="G592" s="156"/>
      <c r="H592" s="156"/>
      <c r="I592" s="156"/>
      <c r="J592" s="156"/>
      <c r="K592" s="156"/>
      <c r="L592" s="156"/>
      <c r="M592" s="156"/>
      <c r="N592" s="156"/>
      <c r="O592" s="157"/>
      <c r="P592" s="156"/>
      <c r="Q592" s="156"/>
      <c r="R592" s="157"/>
      <c r="S592" s="156"/>
      <c r="T592" s="156"/>
      <c r="U592" s="157"/>
      <c r="V592" s="36"/>
      <c r="W592" s="36"/>
      <c r="X592" s="36">
        <v>276</v>
      </c>
      <c r="Y592" s="36"/>
      <c r="Z592" s="36"/>
      <c r="AA592" s="156"/>
      <c r="AB592" s="36"/>
      <c r="AC592" s="36"/>
      <c r="AD592" s="36"/>
      <c r="AE592" s="158"/>
      <c r="AF592" s="36"/>
      <c r="AG592" s="503"/>
      <c r="AH592" s="36"/>
      <c r="AI592" s="36"/>
      <c r="AJ592" s="36"/>
      <c r="AL592" s="109"/>
      <c r="AM592" s="81"/>
      <c r="AO592" s="489"/>
      <c r="AP592" s="81"/>
      <c r="AQ592" s="125"/>
      <c r="AR592" s="81"/>
      <c r="AS592" s="154"/>
      <c r="BM592" s="12">
        <f t="shared" si="84"/>
        <v>0</v>
      </c>
      <c r="BN592" s="37">
        <f t="shared" si="76"/>
        <v>276</v>
      </c>
      <c r="BO592" s="38">
        <f t="shared" si="77"/>
        <v>0.38333333333333336</v>
      </c>
      <c r="BP592" s="120">
        <f t="shared" si="78"/>
        <v>0</v>
      </c>
      <c r="BQ592" s="121">
        <f t="shared" si="79"/>
        <v>0</v>
      </c>
      <c r="BR592" s="108">
        <f t="shared" si="80"/>
        <v>0</v>
      </c>
      <c r="BS592" s="82">
        <f t="shared" si="81"/>
        <v>0</v>
      </c>
      <c r="BT592" s="136">
        <f t="shared" si="82"/>
        <v>0</v>
      </c>
      <c r="BU592" s="136">
        <f t="shared" si="83"/>
        <v>0</v>
      </c>
      <c r="BV592" s="109"/>
    </row>
    <row r="593" spans="1:74" ht="15.75" customHeight="1">
      <c r="A593" s="571"/>
      <c r="B593" s="171" t="s">
        <v>1</v>
      </c>
      <c r="C593" s="271"/>
      <c r="D593" s="271"/>
      <c r="E593" s="272"/>
      <c r="F593" s="271"/>
      <c r="G593" s="156"/>
      <c r="H593" s="156"/>
      <c r="I593" s="156"/>
      <c r="J593" s="156"/>
      <c r="K593" s="156"/>
      <c r="L593" s="156"/>
      <c r="M593" s="156"/>
      <c r="N593" s="156"/>
      <c r="O593" s="157"/>
      <c r="P593" s="156"/>
      <c r="Q593" s="156"/>
      <c r="R593" s="157"/>
      <c r="S593" s="156"/>
      <c r="T593" s="156"/>
      <c r="U593" s="157"/>
      <c r="V593" s="36"/>
      <c r="W593" s="36"/>
      <c r="X593" s="36">
        <v>2</v>
      </c>
      <c r="Y593" s="36"/>
      <c r="Z593" s="36"/>
      <c r="AA593" s="156"/>
      <c r="AB593" s="36"/>
      <c r="AC593" s="36"/>
      <c r="AD593" s="36"/>
      <c r="AE593" s="158"/>
      <c r="AF593" s="36"/>
      <c r="AG593" s="503"/>
      <c r="AH593" s="36"/>
      <c r="AI593" s="36"/>
      <c r="AJ593" s="36"/>
      <c r="AL593" s="109"/>
      <c r="AM593" s="81"/>
      <c r="AO593" s="489"/>
      <c r="AP593" s="81"/>
      <c r="AQ593" s="125"/>
      <c r="AR593" s="81"/>
      <c r="AS593" s="154"/>
      <c r="BM593" s="12">
        <f t="shared" si="84"/>
        <v>0</v>
      </c>
      <c r="BN593" s="37">
        <f t="shared" si="76"/>
        <v>2</v>
      </c>
      <c r="BO593" s="38">
        <f t="shared" si="77"/>
        <v>0.002777777777777778</v>
      </c>
      <c r="BP593" s="120">
        <f t="shared" si="78"/>
        <v>0</v>
      </c>
      <c r="BQ593" s="121">
        <f t="shared" si="79"/>
        <v>0</v>
      </c>
      <c r="BR593" s="108">
        <f t="shared" si="80"/>
        <v>0</v>
      </c>
      <c r="BS593" s="82">
        <f t="shared" si="81"/>
        <v>0</v>
      </c>
      <c r="BT593" s="136">
        <f t="shared" si="82"/>
        <v>0</v>
      </c>
      <c r="BU593" s="136">
        <f t="shared" si="83"/>
        <v>0</v>
      </c>
      <c r="BV593" s="109"/>
    </row>
    <row r="594" spans="1:74" ht="15.75" customHeight="1">
      <c r="A594" s="572"/>
      <c r="B594" s="171" t="s">
        <v>0</v>
      </c>
      <c r="C594" s="271"/>
      <c r="D594" s="271"/>
      <c r="E594" s="272"/>
      <c r="F594" s="271"/>
      <c r="G594" s="156"/>
      <c r="H594" s="156"/>
      <c r="I594" s="156"/>
      <c r="J594" s="156"/>
      <c r="K594" s="156"/>
      <c r="L594" s="156"/>
      <c r="M594" s="156"/>
      <c r="N594" s="156"/>
      <c r="O594" s="157"/>
      <c r="P594" s="156"/>
      <c r="Q594" s="156"/>
      <c r="R594" s="157"/>
      <c r="S594" s="156"/>
      <c r="T594" s="156"/>
      <c r="U594" s="157"/>
      <c r="V594" s="36"/>
      <c r="W594" s="36"/>
      <c r="X594" s="36">
        <v>6</v>
      </c>
      <c r="Y594" s="36"/>
      <c r="Z594" s="36"/>
      <c r="AA594" s="156"/>
      <c r="AB594" s="36"/>
      <c r="AC594" s="36"/>
      <c r="AD594" s="36"/>
      <c r="AE594" s="158"/>
      <c r="AF594" s="36"/>
      <c r="AG594" s="503"/>
      <c r="AH594" s="36"/>
      <c r="AI594" s="36"/>
      <c r="AJ594" s="36"/>
      <c r="AL594" s="109"/>
      <c r="AM594" s="81"/>
      <c r="AO594" s="489"/>
      <c r="AP594" s="81"/>
      <c r="AQ594" s="125"/>
      <c r="AR594" s="81"/>
      <c r="AS594" s="154"/>
      <c r="BM594" s="12">
        <f t="shared" si="84"/>
        <v>0</v>
      </c>
      <c r="BN594" s="37">
        <f t="shared" si="76"/>
        <v>6</v>
      </c>
      <c r="BO594" s="38">
        <f t="shared" si="77"/>
        <v>0.008333333333333333</v>
      </c>
      <c r="BP594" s="120">
        <f t="shared" si="78"/>
        <v>0</v>
      </c>
      <c r="BQ594" s="121">
        <f t="shared" si="79"/>
        <v>0</v>
      </c>
      <c r="BR594" s="108">
        <f t="shared" si="80"/>
        <v>0</v>
      </c>
      <c r="BS594" s="82">
        <f t="shared" si="81"/>
        <v>0</v>
      </c>
      <c r="BT594" s="136">
        <f t="shared" si="82"/>
        <v>0</v>
      </c>
      <c r="BU594" s="136">
        <f t="shared" si="83"/>
        <v>0</v>
      </c>
      <c r="BV594" s="109"/>
    </row>
    <row r="595" spans="1:74" ht="30" customHeight="1">
      <c r="A595" s="570"/>
      <c r="B595" s="337" t="s">
        <v>333</v>
      </c>
      <c r="C595" s="271"/>
      <c r="D595" s="271"/>
      <c r="E595" s="272"/>
      <c r="F595" s="271"/>
      <c r="G595" s="156"/>
      <c r="H595" s="156"/>
      <c r="I595" s="156"/>
      <c r="J595" s="156"/>
      <c r="K595" s="156"/>
      <c r="L595" s="156"/>
      <c r="M595" s="156"/>
      <c r="N595" s="156"/>
      <c r="O595" s="157"/>
      <c r="P595" s="156"/>
      <c r="Q595" s="156"/>
      <c r="R595" s="157"/>
      <c r="S595" s="156"/>
      <c r="T595" s="156"/>
      <c r="U595" s="157"/>
      <c r="V595" s="36"/>
      <c r="W595" s="36"/>
      <c r="X595" s="36"/>
      <c r="Y595" s="36"/>
      <c r="Z595" s="36"/>
      <c r="AA595" s="156"/>
      <c r="AB595" s="36"/>
      <c r="AC595" s="36"/>
      <c r="AD595" s="36"/>
      <c r="AE595" s="158"/>
      <c r="AF595" s="36"/>
      <c r="AG595" s="503"/>
      <c r="AH595" s="36">
        <v>148</v>
      </c>
      <c r="AI595" s="36"/>
      <c r="AJ595" s="36"/>
      <c r="AL595" s="109"/>
      <c r="AM595" s="81"/>
      <c r="AO595" s="489"/>
      <c r="AP595" s="81"/>
      <c r="AQ595" s="125"/>
      <c r="AR595" s="81"/>
      <c r="AS595" s="154"/>
      <c r="BM595" s="12">
        <f t="shared" si="84"/>
        <v>0</v>
      </c>
      <c r="BN595" s="37">
        <f t="shared" si="76"/>
        <v>148</v>
      </c>
      <c r="BO595" s="38">
        <f t="shared" si="77"/>
        <v>0.20555555555555555</v>
      </c>
      <c r="BP595" s="120">
        <f t="shared" si="78"/>
        <v>0</v>
      </c>
      <c r="BQ595" s="121">
        <f t="shared" si="79"/>
        <v>0</v>
      </c>
      <c r="BR595" s="108">
        <f t="shared" si="80"/>
        <v>0</v>
      </c>
      <c r="BS595" s="82">
        <f t="shared" si="81"/>
        <v>0</v>
      </c>
      <c r="BT595" s="136">
        <f t="shared" si="82"/>
        <v>0</v>
      </c>
      <c r="BU595" s="136">
        <f t="shared" si="83"/>
        <v>0</v>
      </c>
      <c r="BV595" s="109"/>
    </row>
    <row r="596" spans="1:74" ht="15.75" customHeight="1">
      <c r="A596" s="571"/>
      <c r="B596" s="9" t="s">
        <v>1</v>
      </c>
      <c r="C596" s="271"/>
      <c r="D596" s="271"/>
      <c r="E596" s="272"/>
      <c r="F596" s="271"/>
      <c r="G596" s="156"/>
      <c r="H596" s="156"/>
      <c r="I596" s="156"/>
      <c r="J596" s="156"/>
      <c r="K596" s="156"/>
      <c r="L596" s="156"/>
      <c r="M596" s="156"/>
      <c r="N596" s="156"/>
      <c r="O596" s="157"/>
      <c r="P596" s="156"/>
      <c r="Q596" s="156"/>
      <c r="R596" s="157"/>
      <c r="S596" s="156"/>
      <c r="T596" s="156"/>
      <c r="U596" s="157"/>
      <c r="V596" s="36"/>
      <c r="W596" s="36"/>
      <c r="X596" s="36"/>
      <c r="Y596" s="36"/>
      <c r="Z596" s="36"/>
      <c r="AA596" s="156"/>
      <c r="AB596" s="36"/>
      <c r="AC596" s="36"/>
      <c r="AD596" s="36"/>
      <c r="AE596" s="158"/>
      <c r="AF596" s="36"/>
      <c r="AG596" s="503"/>
      <c r="AH596" s="36">
        <v>2</v>
      </c>
      <c r="AI596" s="36"/>
      <c r="AJ596" s="36"/>
      <c r="AL596" s="109"/>
      <c r="AM596" s="81"/>
      <c r="AO596" s="489"/>
      <c r="AP596" s="81"/>
      <c r="AQ596" s="125"/>
      <c r="AR596" s="81"/>
      <c r="AS596" s="154"/>
      <c r="BM596" s="12">
        <f t="shared" si="84"/>
        <v>0</v>
      </c>
      <c r="BN596" s="37">
        <f t="shared" si="76"/>
        <v>2</v>
      </c>
      <c r="BO596" s="38">
        <f t="shared" si="77"/>
        <v>0.002777777777777778</v>
      </c>
      <c r="BP596" s="120">
        <f t="shared" si="78"/>
        <v>0</v>
      </c>
      <c r="BQ596" s="121">
        <f t="shared" si="79"/>
        <v>0</v>
      </c>
      <c r="BR596" s="108">
        <f t="shared" si="80"/>
        <v>0</v>
      </c>
      <c r="BS596" s="82">
        <f t="shared" si="81"/>
        <v>0</v>
      </c>
      <c r="BT596" s="136">
        <f t="shared" si="82"/>
        <v>0</v>
      </c>
      <c r="BU596" s="136">
        <f t="shared" si="83"/>
        <v>0</v>
      </c>
      <c r="BV596" s="109"/>
    </row>
    <row r="597" spans="1:74" ht="15.75" customHeight="1">
      <c r="A597" s="571"/>
      <c r="B597" s="9" t="s">
        <v>0</v>
      </c>
      <c r="C597" s="271"/>
      <c r="D597" s="271"/>
      <c r="E597" s="272"/>
      <c r="F597" s="271"/>
      <c r="G597" s="156"/>
      <c r="H597" s="156"/>
      <c r="I597" s="156"/>
      <c r="J597" s="156"/>
      <c r="K597" s="156"/>
      <c r="L597" s="156"/>
      <c r="M597" s="156"/>
      <c r="N597" s="156"/>
      <c r="O597" s="157"/>
      <c r="P597" s="156"/>
      <c r="Q597" s="156"/>
      <c r="R597" s="157"/>
      <c r="S597" s="156"/>
      <c r="T597" s="156"/>
      <c r="U597" s="157"/>
      <c r="V597" s="36"/>
      <c r="W597" s="36"/>
      <c r="X597" s="36"/>
      <c r="Y597" s="36"/>
      <c r="Z597" s="36"/>
      <c r="AA597" s="156"/>
      <c r="AB597" s="36"/>
      <c r="AC597" s="36"/>
      <c r="AD597" s="36"/>
      <c r="AE597" s="158"/>
      <c r="AF597" s="36"/>
      <c r="AG597" s="503"/>
      <c r="AH597" s="36">
        <v>6</v>
      </c>
      <c r="AI597" s="36"/>
      <c r="AJ597" s="36"/>
      <c r="AL597" s="109"/>
      <c r="AM597" s="81"/>
      <c r="AO597" s="489"/>
      <c r="AP597" s="81"/>
      <c r="AQ597" s="125"/>
      <c r="AR597" s="81"/>
      <c r="AS597" s="154"/>
      <c r="BM597" s="12">
        <f t="shared" si="84"/>
        <v>0</v>
      </c>
      <c r="BN597" s="37">
        <f aca="true" t="shared" si="87" ref="BN597:BN637">C597+D597+F597+G597+H597+I597+J597+K597+L597+M597+N597+P597+Q597+S597+T597+V597+W597+X597+Y597+Z597+AA597+AB597+AC597+AD597+AF597+AH597+AI597+AJ597+AK597+AL597+AM597+AO597+AP597+AQ597+AR597+BE597+BH597</f>
        <v>6</v>
      </c>
      <c r="BO597" s="38">
        <f aca="true" t="shared" si="88" ref="BO597:BO637">BN597/720</f>
        <v>0.008333333333333333</v>
      </c>
      <c r="BP597" s="120">
        <f aca="true" t="shared" si="89" ref="BP597:BP637">E597+O597+R597+U597+AE597+AG597+AN597+BF597+BG597+BI597+BJ597+BK597</f>
        <v>0</v>
      </c>
      <c r="BQ597" s="121">
        <f aca="true" t="shared" si="90" ref="BQ597:BQ637">BP597/720</f>
        <v>0</v>
      </c>
      <c r="BR597" s="108">
        <f aca="true" t="shared" si="91" ref="BR597:BR637">AS597+AT597+AU597+AV597+AW597+AX597+AY597+AZ597</f>
        <v>0</v>
      </c>
      <c r="BS597" s="82">
        <f aca="true" t="shared" si="92" ref="BS597:BS637">BR597/720</f>
        <v>0</v>
      </c>
      <c r="BT597" s="136">
        <f aca="true" t="shared" si="93" ref="BT597:BT637">BA597+BC597+BB597+BD597</f>
        <v>0</v>
      </c>
      <c r="BU597" s="136">
        <f aca="true" t="shared" si="94" ref="BU597:BU637">BT597/720</f>
        <v>0</v>
      </c>
      <c r="BV597" s="109"/>
    </row>
    <row r="598" spans="1:74" ht="15.75" customHeight="1">
      <c r="A598" s="571"/>
      <c r="B598" s="433" t="s">
        <v>155</v>
      </c>
      <c r="C598" s="412"/>
      <c r="D598" s="412"/>
      <c r="E598" s="413"/>
      <c r="F598" s="412"/>
      <c r="G598" s="434"/>
      <c r="H598" s="434"/>
      <c r="I598" s="434"/>
      <c r="J598" s="434"/>
      <c r="K598" s="434"/>
      <c r="L598" s="434"/>
      <c r="M598" s="434"/>
      <c r="N598" s="434"/>
      <c r="O598" s="435"/>
      <c r="P598" s="434"/>
      <c r="Q598" s="434"/>
      <c r="R598" s="435"/>
      <c r="S598" s="434"/>
      <c r="T598" s="434"/>
      <c r="U598" s="435"/>
      <c r="V598" s="436"/>
      <c r="W598" s="436"/>
      <c r="X598" s="436"/>
      <c r="Y598" s="436"/>
      <c r="Z598" s="436"/>
      <c r="AA598" s="434"/>
      <c r="AB598" s="436"/>
      <c r="AC598" s="436"/>
      <c r="AD598" s="436"/>
      <c r="AE598" s="437"/>
      <c r="AF598" s="436"/>
      <c r="AG598" s="513"/>
      <c r="AH598" s="36">
        <v>6</v>
      </c>
      <c r="AI598" s="36"/>
      <c r="AJ598" s="36"/>
      <c r="AL598" s="519"/>
      <c r="AM598" s="438"/>
      <c r="AN598" s="372"/>
      <c r="AO598" s="490"/>
      <c r="AP598" s="491"/>
      <c r="AQ598" s="373"/>
      <c r="AR598" s="81"/>
      <c r="AS598" s="468"/>
      <c r="AT598" s="375"/>
      <c r="BM598" s="12">
        <f t="shared" si="84"/>
        <v>0</v>
      </c>
      <c r="BN598" s="37">
        <f t="shared" si="87"/>
        <v>6</v>
      </c>
      <c r="BO598" s="38">
        <f t="shared" si="88"/>
        <v>0.008333333333333333</v>
      </c>
      <c r="BP598" s="120">
        <f t="shared" si="89"/>
        <v>0</v>
      </c>
      <c r="BQ598" s="121">
        <f t="shared" si="90"/>
        <v>0</v>
      </c>
      <c r="BR598" s="108">
        <f t="shared" si="91"/>
        <v>0</v>
      </c>
      <c r="BS598" s="82">
        <f t="shared" si="92"/>
        <v>0</v>
      </c>
      <c r="BT598" s="136">
        <f t="shared" si="93"/>
        <v>0</v>
      </c>
      <c r="BU598" s="136">
        <f t="shared" si="94"/>
        <v>0</v>
      </c>
      <c r="BV598" s="109"/>
    </row>
    <row r="599" spans="1:74" ht="15.75" customHeight="1">
      <c r="A599" s="572"/>
      <c r="B599" s="446" t="s">
        <v>327</v>
      </c>
      <c r="C599" s="447"/>
      <c r="D599" s="448"/>
      <c r="E599" s="449"/>
      <c r="F599" s="447"/>
      <c r="G599" s="447"/>
      <c r="H599" s="447"/>
      <c r="I599" s="447"/>
      <c r="J599" s="447"/>
      <c r="K599" s="447"/>
      <c r="L599" s="447"/>
      <c r="M599" s="447"/>
      <c r="N599" s="447"/>
      <c r="O599" s="449"/>
      <c r="P599" s="447"/>
      <c r="Q599" s="447"/>
      <c r="R599" s="449"/>
      <c r="S599" s="447"/>
      <c r="T599" s="447"/>
      <c r="U599" s="449"/>
      <c r="V599" s="450"/>
      <c r="W599" s="450"/>
      <c r="X599" s="450"/>
      <c r="Y599" s="450"/>
      <c r="Z599" s="450"/>
      <c r="AA599" s="447"/>
      <c r="AB599" s="450"/>
      <c r="AC599" s="450"/>
      <c r="AD599" s="450"/>
      <c r="AE599" s="451"/>
      <c r="AF599" s="450"/>
      <c r="AG599" s="514"/>
      <c r="AH599" s="524">
        <v>46</v>
      </c>
      <c r="AI599" s="36"/>
      <c r="AJ599" s="36"/>
      <c r="AL599" s="520"/>
      <c r="AM599" s="452"/>
      <c r="AN599" s="495"/>
      <c r="AO599" s="525">
        <v>44</v>
      </c>
      <c r="AP599" s="452"/>
      <c r="AQ599" s="462"/>
      <c r="AR599" s="81"/>
      <c r="AS599" s="469"/>
      <c r="AT599" s="453"/>
      <c r="AU599" s="154"/>
      <c r="BM599" s="12">
        <f t="shared" si="84"/>
        <v>0</v>
      </c>
      <c r="BN599" s="37">
        <f t="shared" si="87"/>
        <v>90</v>
      </c>
      <c r="BO599" s="38">
        <f t="shared" si="88"/>
        <v>0.125</v>
      </c>
      <c r="BP599" s="120">
        <f t="shared" si="89"/>
        <v>0</v>
      </c>
      <c r="BQ599" s="121">
        <f t="shared" si="90"/>
        <v>0</v>
      </c>
      <c r="BR599" s="108">
        <f t="shared" si="91"/>
        <v>0</v>
      </c>
      <c r="BS599" s="82">
        <f t="shared" si="92"/>
        <v>0</v>
      </c>
      <c r="BT599" s="136">
        <f t="shared" si="93"/>
        <v>0</v>
      </c>
      <c r="BU599" s="136">
        <f t="shared" si="94"/>
        <v>0</v>
      </c>
      <c r="BV599" s="109"/>
    </row>
    <row r="600" spans="1:74" ht="32.25" customHeight="1">
      <c r="A600" s="432"/>
      <c r="B600" s="454" t="s">
        <v>334</v>
      </c>
      <c r="C600" s="447"/>
      <c r="D600" s="448"/>
      <c r="E600" s="449"/>
      <c r="F600" s="447"/>
      <c r="G600" s="447"/>
      <c r="H600" s="447"/>
      <c r="I600" s="447"/>
      <c r="J600" s="447"/>
      <c r="K600" s="447"/>
      <c r="L600" s="447"/>
      <c r="M600" s="447"/>
      <c r="N600" s="447"/>
      <c r="O600" s="449"/>
      <c r="P600" s="447"/>
      <c r="Q600" s="447"/>
      <c r="R600" s="449"/>
      <c r="S600" s="447"/>
      <c r="T600" s="447"/>
      <c r="U600" s="449"/>
      <c r="V600" s="450"/>
      <c r="W600" s="450"/>
      <c r="X600" s="450"/>
      <c r="Y600" s="450"/>
      <c r="Z600" s="450"/>
      <c r="AA600" s="447"/>
      <c r="AB600" s="450"/>
      <c r="AC600" s="450"/>
      <c r="AD600" s="450"/>
      <c r="AE600" s="451"/>
      <c r="AF600" s="450"/>
      <c r="AG600" s="514"/>
      <c r="AH600" s="36"/>
      <c r="AI600" s="36"/>
      <c r="AJ600" s="36">
        <v>48</v>
      </c>
      <c r="AL600" s="520"/>
      <c r="AM600" s="452"/>
      <c r="AN600" s="495"/>
      <c r="AO600" s="498"/>
      <c r="AP600" s="452"/>
      <c r="AQ600" s="462"/>
      <c r="AR600" s="81"/>
      <c r="AS600" s="469"/>
      <c r="AT600" s="453"/>
      <c r="AU600" s="154"/>
      <c r="BM600" s="12">
        <f t="shared" si="84"/>
        <v>0</v>
      </c>
      <c r="BN600" s="37">
        <f t="shared" si="87"/>
        <v>48</v>
      </c>
      <c r="BO600" s="38">
        <f t="shared" si="88"/>
        <v>0.06666666666666667</v>
      </c>
      <c r="BP600" s="120">
        <f t="shared" si="89"/>
        <v>0</v>
      </c>
      <c r="BQ600" s="121">
        <f t="shared" si="90"/>
        <v>0</v>
      </c>
      <c r="BR600" s="108">
        <f t="shared" si="91"/>
        <v>0</v>
      </c>
      <c r="BS600" s="82">
        <f t="shared" si="92"/>
        <v>0</v>
      </c>
      <c r="BT600" s="136">
        <f t="shared" si="93"/>
        <v>0</v>
      </c>
      <c r="BU600" s="136">
        <f t="shared" si="94"/>
        <v>0</v>
      </c>
      <c r="BV600" s="109"/>
    </row>
    <row r="601" spans="1:74" ht="15.75" customHeight="1">
      <c r="A601" s="432"/>
      <c r="B601" s="454" t="s">
        <v>335</v>
      </c>
      <c r="C601" s="447"/>
      <c r="D601" s="448"/>
      <c r="E601" s="449"/>
      <c r="F601" s="447"/>
      <c r="G601" s="447"/>
      <c r="H601" s="447"/>
      <c r="I601" s="447"/>
      <c r="J601" s="447"/>
      <c r="K601" s="447"/>
      <c r="L601" s="447"/>
      <c r="M601" s="447"/>
      <c r="N601" s="447"/>
      <c r="O601" s="449"/>
      <c r="P601" s="447"/>
      <c r="Q601" s="447"/>
      <c r="R601" s="449"/>
      <c r="S601" s="447"/>
      <c r="T601" s="447"/>
      <c r="U601" s="449"/>
      <c r="V601" s="450"/>
      <c r="W601" s="450"/>
      <c r="X601" s="450"/>
      <c r="Y601" s="450"/>
      <c r="Z601" s="450"/>
      <c r="AA601" s="447"/>
      <c r="AB601" s="450"/>
      <c r="AC601" s="450"/>
      <c r="AD601" s="450"/>
      <c r="AE601" s="451"/>
      <c r="AF601" s="450"/>
      <c r="AG601" s="514"/>
      <c r="AH601" s="36"/>
      <c r="AI601" s="36"/>
      <c r="AJ601" s="36">
        <v>52</v>
      </c>
      <c r="AL601" s="520"/>
      <c r="AM601" s="452"/>
      <c r="AN601" s="495"/>
      <c r="AO601" s="498"/>
      <c r="AP601" s="452"/>
      <c r="AQ601" s="462"/>
      <c r="AR601" s="81"/>
      <c r="AS601" s="469"/>
      <c r="AT601" s="453"/>
      <c r="AU601" s="154"/>
      <c r="BM601" s="12">
        <f t="shared" si="84"/>
        <v>0</v>
      </c>
      <c r="BN601" s="37">
        <f t="shared" si="87"/>
        <v>52</v>
      </c>
      <c r="BO601" s="38">
        <f t="shared" si="88"/>
        <v>0.07222222222222222</v>
      </c>
      <c r="BP601" s="120">
        <f t="shared" si="89"/>
        <v>0</v>
      </c>
      <c r="BQ601" s="121">
        <f t="shared" si="90"/>
        <v>0</v>
      </c>
      <c r="BR601" s="108">
        <f t="shared" si="91"/>
        <v>0</v>
      </c>
      <c r="BS601" s="82">
        <f t="shared" si="92"/>
        <v>0</v>
      </c>
      <c r="BT601" s="136">
        <f t="shared" si="93"/>
        <v>0</v>
      </c>
      <c r="BU601" s="136">
        <f t="shared" si="94"/>
        <v>0</v>
      </c>
      <c r="BV601" s="109"/>
    </row>
    <row r="602" spans="1:74" ht="15.75" customHeight="1">
      <c r="A602" s="432"/>
      <c r="B602" s="454"/>
      <c r="C602" s="447"/>
      <c r="D602" s="448"/>
      <c r="E602" s="449"/>
      <c r="F602" s="447"/>
      <c r="G602" s="447"/>
      <c r="H602" s="447"/>
      <c r="I602" s="447"/>
      <c r="J602" s="447"/>
      <c r="K602" s="447"/>
      <c r="L602" s="447"/>
      <c r="M602" s="447"/>
      <c r="N602" s="447"/>
      <c r="O602" s="449"/>
      <c r="P602" s="447"/>
      <c r="Q602" s="447"/>
      <c r="R602" s="449"/>
      <c r="S602" s="447"/>
      <c r="T602" s="447"/>
      <c r="U602" s="449"/>
      <c r="V602" s="450"/>
      <c r="W602" s="450"/>
      <c r="X602" s="450"/>
      <c r="Y602" s="450"/>
      <c r="Z602" s="450"/>
      <c r="AA602" s="447"/>
      <c r="AB602" s="450"/>
      <c r="AC602" s="450"/>
      <c r="AD602" s="450"/>
      <c r="AE602" s="451"/>
      <c r="AF602" s="450"/>
      <c r="AG602" s="514"/>
      <c r="AH602" s="36"/>
      <c r="AI602" s="36"/>
      <c r="AJ602" s="36"/>
      <c r="AL602" s="520"/>
      <c r="AM602" s="452"/>
      <c r="AN602" s="495"/>
      <c r="AO602" s="498"/>
      <c r="AP602" s="452"/>
      <c r="AQ602" s="462"/>
      <c r="AR602" s="81"/>
      <c r="AS602" s="469"/>
      <c r="AT602" s="453"/>
      <c r="AU602" s="154"/>
      <c r="BM602" s="12">
        <f t="shared" si="84"/>
        <v>0</v>
      </c>
      <c r="BN602" s="37">
        <f t="shared" si="87"/>
        <v>0</v>
      </c>
      <c r="BO602" s="38">
        <f t="shared" si="88"/>
        <v>0</v>
      </c>
      <c r="BP602" s="120">
        <f t="shared" si="89"/>
        <v>0</v>
      </c>
      <c r="BQ602" s="121">
        <f t="shared" si="90"/>
        <v>0</v>
      </c>
      <c r="BR602" s="108">
        <f t="shared" si="91"/>
        <v>0</v>
      </c>
      <c r="BS602" s="82">
        <f t="shared" si="92"/>
        <v>0</v>
      </c>
      <c r="BT602" s="136">
        <f t="shared" si="93"/>
        <v>0</v>
      </c>
      <c r="BU602" s="136">
        <f t="shared" si="94"/>
        <v>0</v>
      </c>
      <c r="BV602" s="109"/>
    </row>
    <row r="603" spans="1:74" ht="23.25" customHeight="1">
      <c r="A603" s="432"/>
      <c r="B603" s="454" t="s">
        <v>337</v>
      </c>
      <c r="C603" s="447"/>
      <c r="D603" s="448"/>
      <c r="E603" s="449"/>
      <c r="F603" s="447"/>
      <c r="G603" s="447"/>
      <c r="H603" s="447"/>
      <c r="I603" s="447"/>
      <c r="J603" s="447"/>
      <c r="K603" s="447"/>
      <c r="L603" s="447"/>
      <c r="M603" s="447"/>
      <c r="N603" s="447"/>
      <c r="O603" s="449"/>
      <c r="P603" s="447"/>
      <c r="Q603" s="447"/>
      <c r="R603" s="449"/>
      <c r="S603" s="447"/>
      <c r="T603" s="447"/>
      <c r="U603" s="449"/>
      <c r="V603" s="450"/>
      <c r="W603" s="450"/>
      <c r="X603" s="450"/>
      <c r="Y603" s="450"/>
      <c r="Z603" s="450"/>
      <c r="AA603" s="447"/>
      <c r="AB603" s="450"/>
      <c r="AC603" s="450"/>
      <c r="AD603" s="450"/>
      <c r="AE603" s="451"/>
      <c r="AF603" s="450"/>
      <c r="AG603" s="514"/>
      <c r="AH603" s="36"/>
      <c r="AI603" s="36"/>
      <c r="AJ603" s="36"/>
      <c r="AL603" s="520">
        <v>46</v>
      </c>
      <c r="AM603" s="452"/>
      <c r="AN603" s="495"/>
      <c r="AO603" s="498"/>
      <c r="AP603" s="452"/>
      <c r="AQ603" s="462"/>
      <c r="AR603" s="81">
        <v>46</v>
      </c>
      <c r="AS603" s="469"/>
      <c r="AT603" s="453"/>
      <c r="AU603" s="154"/>
      <c r="BM603" s="12">
        <f t="shared" si="84"/>
        <v>0</v>
      </c>
      <c r="BN603" s="37">
        <f t="shared" si="87"/>
        <v>92</v>
      </c>
      <c r="BO603" s="38">
        <f t="shared" si="88"/>
        <v>0.12777777777777777</v>
      </c>
      <c r="BP603" s="120">
        <f t="shared" si="89"/>
        <v>0</v>
      </c>
      <c r="BQ603" s="121">
        <f t="shared" si="90"/>
        <v>0</v>
      </c>
      <c r="BR603" s="108">
        <f t="shared" si="91"/>
        <v>0</v>
      </c>
      <c r="BS603" s="82">
        <f t="shared" si="92"/>
        <v>0</v>
      </c>
      <c r="BT603" s="136">
        <f t="shared" si="93"/>
        <v>0</v>
      </c>
      <c r="BU603" s="136">
        <f t="shared" si="94"/>
        <v>0</v>
      </c>
      <c r="BV603" s="109"/>
    </row>
    <row r="604" spans="1:74" ht="28.5" customHeight="1">
      <c r="A604" s="432"/>
      <c r="B604" s="454" t="s">
        <v>338</v>
      </c>
      <c r="C604" s="447"/>
      <c r="D604" s="448"/>
      <c r="E604" s="449"/>
      <c r="F604" s="447"/>
      <c r="G604" s="447"/>
      <c r="H604" s="447"/>
      <c r="I604" s="447"/>
      <c r="J604" s="447"/>
      <c r="K604" s="447"/>
      <c r="L604" s="447"/>
      <c r="M604" s="447"/>
      <c r="N604" s="447"/>
      <c r="O604" s="449"/>
      <c r="P604" s="447"/>
      <c r="Q604" s="447"/>
      <c r="R604" s="449"/>
      <c r="S604" s="447"/>
      <c r="T604" s="447"/>
      <c r="U604" s="449"/>
      <c r="V604" s="450"/>
      <c r="W604" s="450"/>
      <c r="X604" s="450"/>
      <c r="Y604" s="450"/>
      <c r="Z604" s="450"/>
      <c r="AA604" s="447"/>
      <c r="AB604" s="450"/>
      <c r="AC604" s="450"/>
      <c r="AD604" s="450"/>
      <c r="AE604" s="451"/>
      <c r="AF604" s="450"/>
      <c r="AG604" s="514"/>
      <c r="AH604" s="36"/>
      <c r="AI604" s="36"/>
      <c r="AJ604" s="36"/>
      <c r="AL604" s="520"/>
      <c r="AM604" s="452"/>
      <c r="AN604" s="495"/>
      <c r="AO604" s="498"/>
      <c r="AP604" s="452">
        <v>108</v>
      </c>
      <c r="AQ604" s="462"/>
      <c r="AR604" s="81"/>
      <c r="AS604" s="469"/>
      <c r="AT604" s="453"/>
      <c r="AU604" s="154"/>
      <c r="BM604" s="12">
        <f t="shared" si="84"/>
        <v>0</v>
      </c>
      <c r="BN604" s="37">
        <f t="shared" si="87"/>
        <v>108</v>
      </c>
      <c r="BO604" s="38">
        <f t="shared" si="88"/>
        <v>0.15</v>
      </c>
      <c r="BP604" s="120">
        <f t="shared" si="89"/>
        <v>0</v>
      </c>
      <c r="BQ604" s="121">
        <f t="shared" si="90"/>
        <v>0</v>
      </c>
      <c r="BR604" s="108">
        <f t="shared" si="91"/>
        <v>0</v>
      </c>
      <c r="BS604" s="82">
        <f t="shared" si="92"/>
        <v>0</v>
      </c>
      <c r="BT604" s="136">
        <f t="shared" si="93"/>
        <v>0</v>
      </c>
      <c r="BU604" s="136">
        <f t="shared" si="94"/>
        <v>0</v>
      </c>
      <c r="BV604" s="109"/>
    </row>
    <row r="605" spans="1:74" ht="18" customHeight="1">
      <c r="A605" s="573"/>
      <c r="B605" s="446" t="s">
        <v>339</v>
      </c>
      <c r="C605" s="447"/>
      <c r="D605" s="448"/>
      <c r="E605" s="449"/>
      <c r="F605" s="447"/>
      <c r="G605" s="447"/>
      <c r="H605" s="447"/>
      <c r="I605" s="447"/>
      <c r="J605" s="447"/>
      <c r="K605" s="447"/>
      <c r="L605" s="447"/>
      <c r="M605" s="447"/>
      <c r="N605" s="447"/>
      <c r="O605" s="449"/>
      <c r="P605" s="447"/>
      <c r="Q605" s="447"/>
      <c r="R605" s="449"/>
      <c r="S605" s="447"/>
      <c r="T605" s="447"/>
      <c r="U605" s="449"/>
      <c r="V605" s="450"/>
      <c r="W605" s="450"/>
      <c r="X605" s="450"/>
      <c r="Y605" s="450"/>
      <c r="Z605" s="450"/>
      <c r="AA605" s="447"/>
      <c r="AB605" s="450"/>
      <c r="AC605" s="450"/>
      <c r="AD605" s="450"/>
      <c r="AE605" s="451"/>
      <c r="AF605" s="450"/>
      <c r="AG605" s="514"/>
      <c r="AH605" s="36"/>
      <c r="AI605" s="36"/>
      <c r="AJ605" s="36"/>
      <c r="AL605" s="520"/>
      <c r="AM605" s="528">
        <v>350</v>
      </c>
      <c r="AN605" s="495"/>
      <c r="AO605" s="498"/>
      <c r="AP605" s="529">
        <v>575</v>
      </c>
      <c r="AQ605" s="530">
        <v>625</v>
      </c>
      <c r="AR605" s="531">
        <v>600</v>
      </c>
      <c r="AS605" s="469"/>
      <c r="AT605" s="453"/>
      <c r="AU605" s="154"/>
      <c r="BM605" s="12">
        <f t="shared" si="84"/>
        <v>0</v>
      </c>
      <c r="BN605" s="37">
        <f t="shared" si="87"/>
        <v>2150</v>
      </c>
      <c r="BO605" s="38">
        <f t="shared" si="88"/>
        <v>2.986111111111111</v>
      </c>
      <c r="BP605" s="120">
        <f t="shared" si="89"/>
        <v>0</v>
      </c>
      <c r="BQ605" s="121">
        <f t="shared" si="90"/>
        <v>0</v>
      </c>
      <c r="BR605" s="108">
        <f t="shared" si="91"/>
        <v>0</v>
      </c>
      <c r="BS605" s="82">
        <f t="shared" si="92"/>
        <v>0</v>
      </c>
      <c r="BT605" s="136">
        <f t="shared" si="93"/>
        <v>0</v>
      </c>
      <c r="BU605" s="136">
        <f t="shared" si="94"/>
        <v>0</v>
      </c>
      <c r="BV605" s="109"/>
    </row>
    <row r="606" spans="1:74" ht="18" customHeight="1">
      <c r="A606" s="574"/>
      <c r="B606" s="446" t="s">
        <v>340</v>
      </c>
      <c r="C606" s="447"/>
      <c r="D606" s="448"/>
      <c r="E606" s="449"/>
      <c r="F606" s="447"/>
      <c r="G606" s="447"/>
      <c r="H606" s="447"/>
      <c r="I606" s="447"/>
      <c r="J606" s="447"/>
      <c r="K606" s="447"/>
      <c r="L606" s="447"/>
      <c r="M606" s="447"/>
      <c r="N606" s="447"/>
      <c r="O606" s="449"/>
      <c r="P606" s="447"/>
      <c r="Q606" s="447"/>
      <c r="R606" s="449"/>
      <c r="S606" s="447"/>
      <c r="T606" s="447"/>
      <c r="U606" s="449"/>
      <c r="V606" s="450"/>
      <c r="W606" s="450"/>
      <c r="X606" s="450"/>
      <c r="Y606" s="450"/>
      <c r="Z606" s="450"/>
      <c r="AA606" s="447"/>
      <c r="AB606" s="450"/>
      <c r="AC606" s="450"/>
      <c r="AD606" s="450"/>
      <c r="AE606" s="451"/>
      <c r="AF606" s="450"/>
      <c r="AG606" s="514"/>
      <c r="AH606" s="36"/>
      <c r="AI606" s="36"/>
      <c r="AJ606" s="36"/>
      <c r="AL606" s="520"/>
      <c r="AM606" s="528">
        <v>88</v>
      </c>
      <c r="AN606" s="495"/>
      <c r="AO606" s="498"/>
      <c r="AP606" s="529">
        <v>92</v>
      </c>
      <c r="AQ606" s="530">
        <v>100</v>
      </c>
      <c r="AR606" s="531">
        <v>96</v>
      </c>
      <c r="AS606" s="469"/>
      <c r="AT606" s="453"/>
      <c r="AU606" s="154"/>
      <c r="BM606" s="12">
        <f t="shared" si="84"/>
        <v>0</v>
      </c>
      <c r="BN606" s="37">
        <f t="shared" si="87"/>
        <v>376</v>
      </c>
      <c r="BO606" s="38">
        <f t="shared" si="88"/>
        <v>0.5222222222222223</v>
      </c>
      <c r="BP606" s="120">
        <f t="shared" si="89"/>
        <v>0</v>
      </c>
      <c r="BQ606" s="121">
        <f t="shared" si="90"/>
        <v>0</v>
      </c>
      <c r="BR606" s="108">
        <f t="shared" si="91"/>
        <v>0</v>
      </c>
      <c r="BS606" s="82">
        <f t="shared" si="92"/>
        <v>0</v>
      </c>
      <c r="BT606" s="136">
        <f t="shared" si="93"/>
        <v>0</v>
      </c>
      <c r="BU606" s="136">
        <f t="shared" si="94"/>
        <v>0</v>
      </c>
      <c r="BV606" s="109"/>
    </row>
    <row r="607" spans="1:74" ht="18" customHeight="1">
      <c r="A607" s="574"/>
      <c r="B607" s="446" t="s">
        <v>341</v>
      </c>
      <c r="C607" s="447"/>
      <c r="D607" s="448"/>
      <c r="E607" s="449"/>
      <c r="F607" s="447"/>
      <c r="G607" s="447"/>
      <c r="H607" s="447"/>
      <c r="I607" s="447"/>
      <c r="J607" s="447"/>
      <c r="K607" s="447"/>
      <c r="L607" s="447"/>
      <c r="M607" s="447"/>
      <c r="N607" s="447"/>
      <c r="O607" s="449"/>
      <c r="P607" s="447"/>
      <c r="Q607" s="447"/>
      <c r="R607" s="449"/>
      <c r="S607" s="447"/>
      <c r="T607" s="447"/>
      <c r="U607" s="449"/>
      <c r="V607" s="450"/>
      <c r="W607" s="450"/>
      <c r="X607" s="450"/>
      <c r="Y607" s="450"/>
      <c r="Z607" s="450"/>
      <c r="AA607" s="447"/>
      <c r="AB607" s="450"/>
      <c r="AC607" s="450"/>
      <c r="AD607" s="450"/>
      <c r="AE607" s="451"/>
      <c r="AF607" s="450"/>
      <c r="AG607" s="514"/>
      <c r="AH607" s="36"/>
      <c r="AI607" s="36"/>
      <c r="AJ607" s="36"/>
      <c r="AL607" s="520"/>
      <c r="AM607" s="528">
        <v>22</v>
      </c>
      <c r="AN607" s="495"/>
      <c r="AO607" s="498"/>
      <c r="AP607" s="529">
        <v>23</v>
      </c>
      <c r="AQ607" s="530">
        <v>25</v>
      </c>
      <c r="AR607" s="531">
        <v>24</v>
      </c>
      <c r="AS607" s="469"/>
      <c r="AT607" s="453"/>
      <c r="AU607" s="154"/>
      <c r="BM607" s="12">
        <f t="shared" si="84"/>
        <v>0</v>
      </c>
      <c r="BN607" s="37">
        <f t="shared" si="87"/>
        <v>94</v>
      </c>
      <c r="BO607" s="38">
        <f t="shared" si="88"/>
        <v>0.13055555555555556</v>
      </c>
      <c r="BP607" s="120">
        <f t="shared" si="89"/>
        <v>0</v>
      </c>
      <c r="BQ607" s="121">
        <f t="shared" si="90"/>
        <v>0</v>
      </c>
      <c r="BR607" s="108">
        <f t="shared" si="91"/>
        <v>0</v>
      </c>
      <c r="BS607" s="82">
        <f t="shared" si="92"/>
        <v>0</v>
      </c>
      <c r="BT607" s="136">
        <f t="shared" si="93"/>
        <v>0</v>
      </c>
      <c r="BU607" s="136">
        <f t="shared" si="94"/>
        <v>0</v>
      </c>
      <c r="BV607" s="109"/>
    </row>
    <row r="608" spans="1:74" ht="15.75" customHeight="1">
      <c r="A608" s="575"/>
      <c r="B608" s="446" t="s">
        <v>342</v>
      </c>
      <c r="C608" s="447"/>
      <c r="D608" s="448"/>
      <c r="E608" s="449"/>
      <c r="F608" s="447"/>
      <c r="G608" s="447"/>
      <c r="H608" s="447"/>
      <c r="I608" s="447"/>
      <c r="J608" s="447"/>
      <c r="K608" s="447"/>
      <c r="L608" s="447"/>
      <c r="M608" s="447"/>
      <c r="N608" s="447"/>
      <c r="O608" s="449"/>
      <c r="P608" s="447"/>
      <c r="Q608" s="447"/>
      <c r="R608" s="449"/>
      <c r="S608" s="447"/>
      <c r="T608" s="447"/>
      <c r="U608" s="449"/>
      <c r="V608" s="450"/>
      <c r="W608" s="450"/>
      <c r="X608" s="450"/>
      <c r="Y608" s="450"/>
      <c r="Z608" s="450"/>
      <c r="AA608" s="447"/>
      <c r="AB608" s="450"/>
      <c r="AC608" s="450"/>
      <c r="AD608" s="450"/>
      <c r="AE608" s="451"/>
      <c r="AF608" s="450"/>
      <c r="AG608" s="514"/>
      <c r="AH608" s="36"/>
      <c r="AI608" s="36"/>
      <c r="AJ608" s="36"/>
      <c r="AL608" s="520"/>
      <c r="AM608" s="528">
        <v>88</v>
      </c>
      <c r="AN608" s="495"/>
      <c r="AO608" s="498"/>
      <c r="AP608" s="529">
        <v>92</v>
      </c>
      <c r="AQ608" s="530">
        <v>100</v>
      </c>
      <c r="AR608" s="531">
        <v>96</v>
      </c>
      <c r="AS608" s="453"/>
      <c r="AT608" s="453"/>
      <c r="AU608" s="453"/>
      <c r="AV608" s="453"/>
      <c r="AW608" s="453"/>
      <c r="AX608" s="453"/>
      <c r="AY608" s="453"/>
      <c r="AZ608" s="453"/>
      <c r="BM608" s="12">
        <f t="shared" si="84"/>
        <v>0</v>
      </c>
      <c r="BN608" s="37">
        <f t="shared" si="87"/>
        <v>376</v>
      </c>
      <c r="BO608" s="38">
        <f t="shared" si="88"/>
        <v>0.5222222222222223</v>
      </c>
      <c r="BP608" s="120">
        <f t="shared" si="89"/>
        <v>0</v>
      </c>
      <c r="BQ608" s="121">
        <f t="shared" si="90"/>
        <v>0</v>
      </c>
      <c r="BR608" s="108">
        <f t="shared" si="91"/>
        <v>0</v>
      </c>
      <c r="BS608" s="82">
        <f t="shared" si="92"/>
        <v>0</v>
      </c>
      <c r="BT608" s="136">
        <f t="shared" si="93"/>
        <v>0</v>
      </c>
      <c r="BU608" s="136">
        <f t="shared" si="94"/>
        <v>0</v>
      </c>
      <c r="BV608" s="109"/>
    </row>
    <row r="609" spans="1:75" s="1" customFormat="1" ht="39" customHeight="1">
      <c r="A609" s="576" t="s">
        <v>239</v>
      </c>
      <c r="B609" s="169" t="s">
        <v>269</v>
      </c>
      <c r="C609" s="83"/>
      <c r="D609" s="165"/>
      <c r="E609" s="166">
        <v>70</v>
      </c>
      <c r="F609" s="84"/>
      <c r="G609" s="84"/>
      <c r="H609" s="84"/>
      <c r="I609" s="84"/>
      <c r="J609" s="84"/>
      <c r="K609" s="83"/>
      <c r="L609" s="84"/>
      <c r="M609" s="83"/>
      <c r="N609" s="84"/>
      <c r="O609" s="143">
        <v>70</v>
      </c>
      <c r="P609" s="84"/>
      <c r="Q609" s="84"/>
      <c r="R609" s="143">
        <v>72</v>
      </c>
      <c r="S609" s="85"/>
      <c r="T609" s="84"/>
      <c r="U609" s="143"/>
      <c r="V609" s="86"/>
      <c r="W609" s="84"/>
      <c r="X609" s="84"/>
      <c r="Y609" s="84"/>
      <c r="Z609" s="83"/>
      <c r="AA609" s="84"/>
      <c r="AB609" s="84"/>
      <c r="AC609" s="84"/>
      <c r="AD609" s="83"/>
      <c r="AE609" s="159"/>
      <c r="AF609" s="84"/>
      <c r="AG609" s="143"/>
      <c r="AH609" s="128"/>
      <c r="AI609" s="86"/>
      <c r="AJ609" s="86"/>
      <c r="AK609" s="88"/>
      <c r="AL609" s="88"/>
      <c r="AM609" s="88"/>
      <c r="AN609" s="160"/>
      <c r="AO609" s="88"/>
      <c r="AP609" s="88"/>
      <c r="AQ609" s="88"/>
      <c r="AR609" s="128"/>
      <c r="AS609" s="17"/>
      <c r="AT609" s="17"/>
      <c r="AU609" s="17"/>
      <c r="AV609" s="17"/>
      <c r="AW609" s="17"/>
      <c r="AX609" s="17"/>
      <c r="AY609" s="17"/>
      <c r="AZ609" s="17"/>
      <c r="BA609" s="136"/>
      <c r="BB609" s="136"/>
      <c r="BC609" s="136"/>
      <c r="BD609" s="136"/>
      <c r="BE609" s="356"/>
      <c r="BF609" s="356"/>
      <c r="BG609" s="356"/>
      <c r="BH609" s="356"/>
      <c r="BI609" s="356"/>
      <c r="BJ609" s="356"/>
      <c r="BK609" s="356"/>
      <c r="BL609" s="19"/>
      <c r="BM609" s="12">
        <f t="shared" si="84"/>
        <v>0</v>
      </c>
      <c r="BN609" s="37">
        <f t="shared" si="87"/>
        <v>0</v>
      </c>
      <c r="BO609" s="38">
        <f t="shared" si="88"/>
        <v>0</v>
      </c>
      <c r="BP609" s="120">
        <f t="shared" si="89"/>
        <v>212</v>
      </c>
      <c r="BQ609" s="121">
        <f t="shared" si="90"/>
        <v>0.29444444444444445</v>
      </c>
      <c r="BR609" s="108">
        <f t="shared" si="91"/>
        <v>0</v>
      </c>
      <c r="BS609" s="82">
        <f t="shared" si="92"/>
        <v>0</v>
      </c>
      <c r="BT609" s="136">
        <f t="shared" si="93"/>
        <v>0</v>
      </c>
      <c r="BU609" s="136">
        <f t="shared" si="94"/>
        <v>0</v>
      </c>
      <c r="BV609" s="109"/>
      <c r="BW609" s="110"/>
    </row>
    <row r="610" spans="1:75" s="1" customFormat="1" ht="14.25" customHeight="1">
      <c r="A610" s="577"/>
      <c r="B610" s="168" t="s">
        <v>1</v>
      </c>
      <c r="C610" s="83"/>
      <c r="D610" s="165"/>
      <c r="E610" s="166"/>
      <c r="F610" s="84"/>
      <c r="G610" s="84"/>
      <c r="H610" s="84"/>
      <c r="I610" s="84"/>
      <c r="J610" s="84"/>
      <c r="K610" s="83"/>
      <c r="L610" s="88"/>
      <c r="M610" s="83"/>
      <c r="N610" s="84"/>
      <c r="O610" s="143"/>
      <c r="P610" s="84"/>
      <c r="Q610" s="84"/>
      <c r="R610" s="143"/>
      <c r="S610" s="85"/>
      <c r="T610" s="84"/>
      <c r="U610" s="143"/>
      <c r="V610" s="86"/>
      <c r="W610" s="86"/>
      <c r="X610" s="88"/>
      <c r="Y610" s="88"/>
      <c r="Z610" s="88"/>
      <c r="AA610" s="88"/>
      <c r="AB610" s="88"/>
      <c r="AC610" s="88"/>
      <c r="AD610" s="88"/>
      <c r="AE610" s="160"/>
      <c r="AF610" s="88"/>
      <c r="AG610" s="160"/>
      <c r="AH610" s="128"/>
      <c r="AI610" s="86"/>
      <c r="AJ610" s="86"/>
      <c r="AK610" s="88"/>
      <c r="AL610" s="88"/>
      <c r="AM610" s="88"/>
      <c r="AN610" s="160"/>
      <c r="AO610" s="88"/>
      <c r="AP610" s="88"/>
      <c r="AQ610" s="88"/>
      <c r="AR610" s="128"/>
      <c r="AS610" s="17"/>
      <c r="AT610" s="17"/>
      <c r="AU610" s="17"/>
      <c r="AV610" s="17"/>
      <c r="AW610" s="17"/>
      <c r="AX610" s="17"/>
      <c r="AY610" s="17"/>
      <c r="AZ610" s="17"/>
      <c r="BA610" s="136"/>
      <c r="BB610" s="136"/>
      <c r="BC610" s="136"/>
      <c r="BD610" s="136"/>
      <c r="BE610" s="356"/>
      <c r="BF610" s="356"/>
      <c r="BG610" s="356"/>
      <c r="BH610" s="356"/>
      <c r="BI610" s="356"/>
      <c r="BJ610" s="356"/>
      <c r="BK610" s="356"/>
      <c r="BL610" s="19"/>
      <c r="BM610" s="12">
        <f t="shared" si="84"/>
        <v>0</v>
      </c>
      <c r="BN610" s="37">
        <f t="shared" si="87"/>
        <v>0</v>
      </c>
      <c r="BO610" s="38">
        <f t="shared" si="88"/>
        <v>0</v>
      </c>
      <c r="BP610" s="120">
        <f t="shared" si="89"/>
        <v>0</v>
      </c>
      <c r="BQ610" s="121">
        <f t="shared" si="90"/>
        <v>0</v>
      </c>
      <c r="BR610" s="108">
        <f t="shared" si="91"/>
        <v>0</v>
      </c>
      <c r="BS610" s="82">
        <f t="shared" si="92"/>
        <v>0</v>
      </c>
      <c r="BT610" s="136">
        <f t="shared" si="93"/>
        <v>0</v>
      </c>
      <c r="BU610" s="136">
        <f t="shared" si="94"/>
        <v>0</v>
      </c>
      <c r="BV610" s="109"/>
      <c r="BW610" s="110"/>
    </row>
    <row r="611" spans="1:75" s="1" customFormat="1" ht="31.5" customHeight="1">
      <c r="A611" s="577"/>
      <c r="B611" s="170" t="s">
        <v>163</v>
      </c>
      <c r="C611" s="83"/>
      <c r="D611" s="165"/>
      <c r="E611" s="166"/>
      <c r="F611" s="84"/>
      <c r="G611" s="84"/>
      <c r="H611" s="84"/>
      <c r="I611" s="84">
        <v>54</v>
      </c>
      <c r="J611" s="84">
        <v>54</v>
      </c>
      <c r="K611" s="83"/>
      <c r="L611" s="88">
        <v>68</v>
      </c>
      <c r="M611" s="83"/>
      <c r="N611" s="84"/>
      <c r="O611" s="143"/>
      <c r="P611" s="84"/>
      <c r="Q611" s="84"/>
      <c r="R611" s="143"/>
      <c r="S611" s="85">
        <v>68</v>
      </c>
      <c r="T611" s="84"/>
      <c r="U611" s="143"/>
      <c r="V611" s="86">
        <v>68</v>
      </c>
      <c r="W611" s="86"/>
      <c r="X611" s="88"/>
      <c r="Y611" s="88">
        <v>68</v>
      </c>
      <c r="Z611" s="88"/>
      <c r="AA611" s="88">
        <v>68</v>
      </c>
      <c r="AB611" s="88"/>
      <c r="AC611" s="88">
        <v>68</v>
      </c>
      <c r="AD611" s="88"/>
      <c r="AE611" s="160"/>
      <c r="AF611" s="88"/>
      <c r="AG611" s="160"/>
      <c r="AH611" s="128">
        <v>44</v>
      </c>
      <c r="AI611" s="86">
        <v>68</v>
      </c>
      <c r="AJ611" s="86"/>
      <c r="AK611" s="88"/>
      <c r="AL611" s="88">
        <v>68</v>
      </c>
      <c r="AM611" s="88"/>
      <c r="AN611" s="160"/>
      <c r="AO611" s="88">
        <v>40</v>
      </c>
      <c r="AP611" s="88"/>
      <c r="AQ611" s="88">
        <v>68</v>
      </c>
      <c r="AR611" s="128">
        <v>68</v>
      </c>
      <c r="AS611" s="17"/>
      <c r="AT611" s="17"/>
      <c r="AU611" s="17">
        <v>34</v>
      </c>
      <c r="AV611" s="17"/>
      <c r="AW611" s="17"/>
      <c r="AX611" s="17"/>
      <c r="AY611" s="17"/>
      <c r="AZ611" s="17"/>
      <c r="BA611" s="136"/>
      <c r="BB611" s="136"/>
      <c r="BC611" s="136"/>
      <c r="BD611" s="136"/>
      <c r="BE611" s="356"/>
      <c r="BF611" s="356"/>
      <c r="BG611" s="356"/>
      <c r="BH611" s="356"/>
      <c r="BI611" s="356"/>
      <c r="BJ611" s="356"/>
      <c r="BK611" s="356"/>
      <c r="BL611" s="19"/>
      <c r="BM611" s="12">
        <f t="shared" si="84"/>
        <v>0</v>
      </c>
      <c r="BN611" s="37">
        <f t="shared" si="87"/>
        <v>872</v>
      </c>
      <c r="BO611" s="38">
        <f t="shared" si="88"/>
        <v>1.211111111111111</v>
      </c>
      <c r="BP611" s="120">
        <f t="shared" si="89"/>
        <v>0</v>
      </c>
      <c r="BQ611" s="121">
        <f t="shared" si="90"/>
        <v>0</v>
      </c>
      <c r="BR611" s="108">
        <f t="shared" si="91"/>
        <v>34</v>
      </c>
      <c r="BS611" s="82">
        <f t="shared" si="92"/>
        <v>0.04722222222222222</v>
      </c>
      <c r="BT611" s="136">
        <f t="shared" si="93"/>
        <v>0</v>
      </c>
      <c r="BU611" s="136">
        <f t="shared" si="94"/>
        <v>0</v>
      </c>
      <c r="BV611" s="109"/>
      <c r="BW611" s="110"/>
    </row>
    <row r="612" spans="1:75" s="1" customFormat="1" ht="14.25" customHeight="1">
      <c r="A612" s="578"/>
      <c r="B612" s="168" t="s">
        <v>1</v>
      </c>
      <c r="C612" s="83"/>
      <c r="D612" s="165"/>
      <c r="E612" s="166"/>
      <c r="F612" s="84"/>
      <c r="G612" s="84"/>
      <c r="H612" s="84"/>
      <c r="I612" s="84"/>
      <c r="J612" s="84"/>
      <c r="K612" s="83"/>
      <c r="L612" s="88"/>
      <c r="M612" s="83"/>
      <c r="N612" s="84"/>
      <c r="O612" s="143"/>
      <c r="P612" s="84"/>
      <c r="Q612" s="84"/>
      <c r="R612" s="143"/>
      <c r="S612" s="85"/>
      <c r="T612" s="84"/>
      <c r="U612" s="143"/>
      <c r="V612" s="86"/>
      <c r="W612" s="86"/>
      <c r="X612" s="88"/>
      <c r="Y612" s="88"/>
      <c r="Z612" s="88"/>
      <c r="AA612" s="88"/>
      <c r="AB612" s="88"/>
      <c r="AC612" s="88"/>
      <c r="AD612" s="88"/>
      <c r="AE612" s="160"/>
      <c r="AF612" s="88"/>
      <c r="AG612" s="160"/>
      <c r="AH612" s="128"/>
      <c r="AI612" s="86"/>
      <c r="AJ612" s="86"/>
      <c r="AK612" s="88"/>
      <c r="AL612" s="88"/>
      <c r="AM612" s="88"/>
      <c r="AN612" s="160"/>
      <c r="AO612" s="88"/>
      <c r="AP612" s="88"/>
      <c r="AQ612" s="88"/>
      <c r="AR612" s="128"/>
      <c r="AS612" s="17"/>
      <c r="AT612" s="17"/>
      <c r="AU612" s="17"/>
      <c r="AV612" s="17"/>
      <c r="AW612" s="17"/>
      <c r="AX612" s="17"/>
      <c r="AY612" s="17"/>
      <c r="AZ612" s="17"/>
      <c r="BA612" s="136"/>
      <c r="BB612" s="136"/>
      <c r="BC612" s="136"/>
      <c r="BD612" s="136"/>
      <c r="BE612" s="356"/>
      <c r="BF612" s="356"/>
      <c r="BG612" s="356"/>
      <c r="BH612" s="356"/>
      <c r="BI612" s="356"/>
      <c r="BJ612" s="356"/>
      <c r="BK612" s="356"/>
      <c r="BL612" s="19"/>
      <c r="BM612" s="12">
        <f t="shared" si="84"/>
        <v>0</v>
      </c>
      <c r="BN612" s="37">
        <f t="shared" si="87"/>
        <v>0</v>
      </c>
      <c r="BO612" s="38">
        <f t="shared" si="88"/>
        <v>0</v>
      </c>
      <c r="BP612" s="120">
        <f t="shared" si="89"/>
        <v>0</v>
      </c>
      <c r="BQ612" s="121">
        <f t="shared" si="90"/>
        <v>0</v>
      </c>
      <c r="BR612" s="108">
        <f t="shared" si="91"/>
        <v>0</v>
      </c>
      <c r="BS612" s="82">
        <f t="shared" si="92"/>
        <v>0</v>
      </c>
      <c r="BT612" s="136">
        <f t="shared" si="93"/>
        <v>0</v>
      </c>
      <c r="BU612" s="136">
        <f t="shared" si="94"/>
        <v>0</v>
      </c>
      <c r="BV612" s="109"/>
      <c r="BW612" s="110"/>
    </row>
    <row r="613" spans="1:75" s="1" customFormat="1" ht="32.25" customHeight="1">
      <c r="A613" s="23"/>
      <c r="B613" s="170" t="s">
        <v>87</v>
      </c>
      <c r="C613" s="83"/>
      <c r="D613" s="165"/>
      <c r="E613" s="166"/>
      <c r="F613" s="84"/>
      <c r="G613" s="84"/>
      <c r="H613" s="84"/>
      <c r="I613" s="84"/>
      <c r="J613" s="84"/>
      <c r="K613" s="83"/>
      <c r="L613" s="88"/>
      <c r="M613" s="83"/>
      <c r="N613" s="84"/>
      <c r="O613" s="143"/>
      <c r="P613" s="84"/>
      <c r="Q613" s="84"/>
      <c r="R613" s="143"/>
      <c r="S613" s="85"/>
      <c r="T613" s="84"/>
      <c r="U613" s="143"/>
      <c r="V613" s="86"/>
      <c r="W613" s="86"/>
      <c r="X613" s="88"/>
      <c r="Y613" s="88"/>
      <c r="Z613" s="88"/>
      <c r="AA613" s="88"/>
      <c r="AB613" s="88"/>
      <c r="AC613" s="88"/>
      <c r="AD613" s="88"/>
      <c r="AE613" s="160"/>
      <c r="AF613" s="88"/>
      <c r="AG613" s="160"/>
      <c r="AH613" s="128"/>
      <c r="AI613" s="86"/>
      <c r="AJ613" s="86"/>
      <c r="AK613" s="88"/>
      <c r="AL613" s="88">
        <v>70</v>
      </c>
      <c r="AM613" s="88"/>
      <c r="AN613" s="160"/>
      <c r="AO613" s="88"/>
      <c r="AP613" s="88"/>
      <c r="AQ613" s="88"/>
      <c r="AR613" s="128">
        <v>70</v>
      </c>
      <c r="AS613" s="17"/>
      <c r="AT613" s="17"/>
      <c r="AU613" s="17"/>
      <c r="AV613" s="17"/>
      <c r="AW613" s="17"/>
      <c r="AX613" s="17"/>
      <c r="AY613" s="17"/>
      <c r="AZ613" s="17"/>
      <c r="BA613" s="136"/>
      <c r="BB613" s="136"/>
      <c r="BC613" s="136"/>
      <c r="BD613" s="136"/>
      <c r="BE613" s="356"/>
      <c r="BF613" s="356"/>
      <c r="BG613" s="356"/>
      <c r="BH613" s="356"/>
      <c r="BI613" s="356"/>
      <c r="BJ613" s="356"/>
      <c r="BK613" s="356"/>
      <c r="BL613" s="19"/>
      <c r="BM613" s="12">
        <f aca="true" t="shared" si="95" ref="BM613:BM637">BL613/720</f>
        <v>0</v>
      </c>
      <c r="BN613" s="37">
        <f t="shared" si="87"/>
        <v>140</v>
      </c>
      <c r="BO613" s="38">
        <f t="shared" si="88"/>
        <v>0.19444444444444445</v>
      </c>
      <c r="BP613" s="120">
        <f t="shared" si="89"/>
        <v>0</v>
      </c>
      <c r="BQ613" s="121">
        <f t="shared" si="90"/>
        <v>0</v>
      </c>
      <c r="BR613" s="108">
        <f t="shared" si="91"/>
        <v>0</v>
      </c>
      <c r="BS613" s="82">
        <f t="shared" si="92"/>
        <v>0</v>
      </c>
      <c r="BT613" s="136">
        <f t="shared" si="93"/>
        <v>0</v>
      </c>
      <c r="BU613" s="136">
        <f t="shared" si="94"/>
        <v>0</v>
      </c>
      <c r="BV613" s="109"/>
      <c r="BW613" s="110"/>
    </row>
    <row r="614" spans="1:75" s="1" customFormat="1" ht="18" customHeight="1">
      <c r="A614" s="456"/>
      <c r="B614" s="169" t="s">
        <v>95</v>
      </c>
      <c r="C614" s="83"/>
      <c r="D614" s="165">
        <v>32</v>
      </c>
      <c r="E614" s="166">
        <v>32</v>
      </c>
      <c r="F614" s="84"/>
      <c r="G614" s="84"/>
      <c r="H614" s="84"/>
      <c r="I614" s="84"/>
      <c r="J614" s="84"/>
      <c r="K614" s="83"/>
      <c r="L614" s="88"/>
      <c r="M614" s="83"/>
      <c r="N614" s="84"/>
      <c r="O614" s="143"/>
      <c r="P614" s="84"/>
      <c r="Q614" s="84"/>
      <c r="R614" s="143"/>
      <c r="S614" s="85"/>
      <c r="T614" s="84"/>
      <c r="U614" s="143"/>
      <c r="V614" s="86"/>
      <c r="W614" s="86"/>
      <c r="X614" s="88"/>
      <c r="Y614" s="88"/>
      <c r="Z614" s="88"/>
      <c r="AA614" s="88"/>
      <c r="AB614" s="88"/>
      <c r="AC614" s="88"/>
      <c r="AD614" s="88"/>
      <c r="AE614" s="160"/>
      <c r="AF614" s="88"/>
      <c r="AG614" s="160"/>
      <c r="AH614" s="128"/>
      <c r="AI614" s="86"/>
      <c r="AJ614" s="86"/>
      <c r="AK614" s="88"/>
      <c r="AL614" s="88"/>
      <c r="AM614" s="88"/>
      <c r="AN614" s="160"/>
      <c r="AO614" s="88"/>
      <c r="AP614" s="88"/>
      <c r="AQ614" s="88"/>
      <c r="AR614" s="128"/>
      <c r="AS614" s="17"/>
      <c r="AT614" s="17"/>
      <c r="AU614" s="17"/>
      <c r="AV614" s="17"/>
      <c r="AW614" s="17"/>
      <c r="AX614" s="17"/>
      <c r="AY614" s="17"/>
      <c r="AZ614" s="17"/>
      <c r="BA614" s="136"/>
      <c r="BB614" s="136"/>
      <c r="BC614" s="136"/>
      <c r="BD614" s="136"/>
      <c r="BE614" s="356"/>
      <c r="BF614" s="356"/>
      <c r="BG614" s="356"/>
      <c r="BH614" s="356"/>
      <c r="BI614" s="356"/>
      <c r="BJ614" s="356"/>
      <c r="BK614" s="356"/>
      <c r="BL614" s="19"/>
      <c r="BM614" s="12">
        <f t="shared" si="95"/>
        <v>0</v>
      </c>
      <c r="BN614" s="37">
        <f t="shared" si="87"/>
        <v>32</v>
      </c>
      <c r="BO614" s="38">
        <f t="shared" si="88"/>
        <v>0.044444444444444446</v>
      </c>
      <c r="BP614" s="120">
        <f t="shared" si="89"/>
        <v>32</v>
      </c>
      <c r="BQ614" s="121">
        <f t="shared" si="90"/>
        <v>0.044444444444444446</v>
      </c>
      <c r="BR614" s="108">
        <f t="shared" si="91"/>
        <v>0</v>
      </c>
      <c r="BS614" s="82">
        <f t="shared" si="92"/>
        <v>0</v>
      </c>
      <c r="BT614" s="136">
        <f t="shared" si="93"/>
        <v>0</v>
      </c>
      <c r="BU614" s="136">
        <f t="shared" si="94"/>
        <v>0</v>
      </c>
      <c r="BV614" s="109"/>
      <c r="BW614" s="110"/>
    </row>
    <row r="615" spans="1:75" s="1" customFormat="1" ht="14.25" customHeight="1">
      <c r="A615" s="23"/>
      <c r="B615" s="168" t="s">
        <v>1</v>
      </c>
      <c r="C615" s="83"/>
      <c r="D615" s="165"/>
      <c r="E615" s="166"/>
      <c r="F615" s="84"/>
      <c r="G615" s="84"/>
      <c r="H615" s="84"/>
      <c r="I615" s="84"/>
      <c r="J615" s="84"/>
      <c r="K615" s="83"/>
      <c r="L615" s="88"/>
      <c r="M615" s="83"/>
      <c r="N615" s="84"/>
      <c r="O615" s="143"/>
      <c r="P615" s="84"/>
      <c r="Q615" s="84"/>
      <c r="R615" s="143"/>
      <c r="S615" s="85"/>
      <c r="T615" s="84"/>
      <c r="U615" s="143"/>
      <c r="V615" s="86"/>
      <c r="W615" s="86"/>
      <c r="X615" s="88"/>
      <c r="Y615" s="88"/>
      <c r="Z615" s="88"/>
      <c r="AA615" s="88"/>
      <c r="AB615" s="88"/>
      <c r="AC615" s="88"/>
      <c r="AD615" s="88"/>
      <c r="AE615" s="160"/>
      <c r="AF615" s="88"/>
      <c r="AG615" s="160"/>
      <c r="AH615" s="128"/>
      <c r="AI615" s="86"/>
      <c r="AJ615" s="86"/>
      <c r="AK615" s="88"/>
      <c r="AL615" s="88"/>
      <c r="AM615" s="88"/>
      <c r="AN615" s="160"/>
      <c r="AO615" s="88"/>
      <c r="AP615" s="88"/>
      <c r="AQ615" s="88"/>
      <c r="AR615" s="128"/>
      <c r="AS615" s="17"/>
      <c r="AT615" s="17"/>
      <c r="AU615" s="17"/>
      <c r="AV615" s="17"/>
      <c r="AW615" s="17"/>
      <c r="AX615" s="17"/>
      <c r="AY615" s="17"/>
      <c r="AZ615" s="17"/>
      <c r="BA615" s="136"/>
      <c r="BB615" s="136"/>
      <c r="BC615" s="136"/>
      <c r="BD615" s="136"/>
      <c r="BE615" s="356"/>
      <c r="BF615" s="356"/>
      <c r="BG615" s="356"/>
      <c r="BH615" s="356"/>
      <c r="BI615" s="356"/>
      <c r="BJ615" s="356"/>
      <c r="BK615" s="356"/>
      <c r="BL615" s="19"/>
      <c r="BM615" s="12">
        <f t="shared" si="95"/>
        <v>0</v>
      </c>
      <c r="BN615" s="37">
        <f t="shared" si="87"/>
        <v>0</v>
      </c>
      <c r="BO615" s="38">
        <f t="shared" si="88"/>
        <v>0</v>
      </c>
      <c r="BP615" s="120">
        <f t="shared" si="89"/>
        <v>0</v>
      </c>
      <c r="BQ615" s="121">
        <f t="shared" si="90"/>
        <v>0</v>
      </c>
      <c r="BR615" s="108">
        <f t="shared" si="91"/>
        <v>0</v>
      </c>
      <c r="BS615" s="82">
        <f t="shared" si="92"/>
        <v>0</v>
      </c>
      <c r="BT615" s="136">
        <f t="shared" si="93"/>
        <v>0</v>
      </c>
      <c r="BU615" s="136">
        <f t="shared" si="94"/>
        <v>0</v>
      </c>
      <c r="BV615" s="109"/>
      <c r="BW615" s="110"/>
    </row>
    <row r="616" spans="1:75" s="1" customFormat="1" ht="27" customHeight="1">
      <c r="A616" s="23"/>
      <c r="B616" s="170" t="s">
        <v>182</v>
      </c>
      <c r="C616" s="83"/>
      <c r="D616" s="165"/>
      <c r="E616" s="166"/>
      <c r="F616" s="84"/>
      <c r="G616" s="84"/>
      <c r="H616" s="84"/>
      <c r="I616" s="84"/>
      <c r="J616" s="84"/>
      <c r="K616" s="83"/>
      <c r="L616" s="88"/>
      <c r="M616" s="83"/>
      <c r="N616" s="84"/>
      <c r="O616" s="143"/>
      <c r="P616" s="84"/>
      <c r="Q616" s="84"/>
      <c r="R616" s="143"/>
      <c r="S616" s="85"/>
      <c r="T616" s="84"/>
      <c r="U616" s="143"/>
      <c r="V616" s="86"/>
      <c r="W616" s="86"/>
      <c r="X616" s="88"/>
      <c r="Y616" s="88"/>
      <c r="Z616" s="88"/>
      <c r="AA616" s="88"/>
      <c r="AB616" s="88"/>
      <c r="AC616" s="88"/>
      <c r="AD616" s="88"/>
      <c r="AE616" s="160"/>
      <c r="AF616" s="88"/>
      <c r="AG616" s="160"/>
      <c r="AH616" s="128"/>
      <c r="AI616" s="86"/>
      <c r="AJ616" s="86"/>
      <c r="AK616" s="88"/>
      <c r="AL616" s="88"/>
      <c r="AM616" s="88"/>
      <c r="AN616" s="160"/>
      <c r="AO616" s="88"/>
      <c r="AP616" s="88"/>
      <c r="AQ616" s="88">
        <v>56</v>
      </c>
      <c r="AR616" s="128"/>
      <c r="AS616" s="17"/>
      <c r="AT616" s="17"/>
      <c r="AU616" s="17"/>
      <c r="AV616" s="17"/>
      <c r="AW616" s="17"/>
      <c r="AX616" s="17"/>
      <c r="AY616" s="17"/>
      <c r="AZ616" s="17"/>
      <c r="BA616" s="136"/>
      <c r="BB616" s="136"/>
      <c r="BC616" s="136"/>
      <c r="BD616" s="136"/>
      <c r="BE616" s="356"/>
      <c r="BF616" s="356"/>
      <c r="BG616" s="356"/>
      <c r="BH616" s="356"/>
      <c r="BI616" s="356"/>
      <c r="BJ616" s="356"/>
      <c r="BK616" s="356"/>
      <c r="BL616" s="19"/>
      <c r="BM616" s="12">
        <f t="shared" si="95"/>
        <v>0</v>
      </c>
      <c r="BN616" s="37">
        <f t="shared" si="87"/>
        <v>56</v>
      </c>
      <c r="BO616" s="38">
        <f t="shared" si="88"/>
        <v>0.07777777777777778</v>
      </c>
      <c r="BP616" s="120">
        <f t="shared" si="89"/>
        <v>0</v>
      </c>
      <c r="BQ616" s="121">
        <f t="shared" si="90"/>
        <v>0</v>
      </c>
      <c r="BR616" s="108">
        <f t="shared" si="91"/>
        <v>0</v>
      </c>
      <c r="BS616" s="82">
        <f t="shared" si="92"/>
        <v>0</v>
      </c>
      <c r="BT616" s="136">
        <f t="shared" si="93"/>
        <v>0</v>
      </c>
      <c r="BU616" s="136">
        <f t="shared" si="94"/>
        <v>0</v>
      </c>
      <c r="BV616" s="109"/>
      <c r="BW616" s="110"/>
    </row>
    <row r="617" spans="1:75" s="1" customFormat="1" ht="35.25" customHeight="1">
      <c r="A617" s="558"/>
      <c r="B617" s="168" t="s">
        <v>248</v>
      </c>
      <c r="C617" s="83"/>
      <c r="D617" s="165"/>
      <c r="E617" s="166"/>
      <c r="F617" s="84"/>
      <c r="G617" s="84"/>
      <c r="H617" s="84"/>
      <c r="I617" s="84"/>
      <c r="J617" s="84"/>
      <c r="K617" s="83"/>
      <c r="L617" s="88"/>
      <c r="M617" s="83"/>
      <c r="N617" s="84"/>
      <c r="O617" s="143"/>
      <c r="P617" s="84"/>
      <c r="Q617" s="84"/>
      <c r="R617" s="143"/>
      <c r="S617" s="85"/>
      <c r="T617" s="84"/>
      <c r="U617" s="143"/>
      <c r="V617" s="86"/>
      <c r="W617" s="86"/>
      <c r="X617" s="88"/>
      <c r="Y617" s="88"/>
      <c r="Z617" s="88"/>
      <c r="AA617" s="88"/>
      <c r="AB617" s="88"/>
      <c r="AC617" s="88"/>
      <c r="AD617" s="88"/>
      <c r="AE617" s="160"/>
      <c r="AF617" s="88"/>
      <c r="AG617" s="160"/>
      <c r="AH617" s="128"/>
      <c r="AI617" s="86"/>
      <c r="AJ617" s="86"/>
      <c r="AK617" s="88"/>
      <c r="AL617" s="88"/>
      <c r="AM617" s="88"/>
      <c r="AN617" s="160"/>
      <c r="AO617" s="88"/>
      <c r="AP617" s="88"/>
      <c r="AQ617" s="88"/>
      <c r="AR617" s="128"/>
      <c r="AS617" s="17"/>
      <c r="AT617" s="17">
        <v>304</v>
      </c>
      <c r="AU617" s="17"/>
      <c r="AV617" s="17"/>
      <c r="AW617" s="17"/>
      <c r="AX617" s="17"/>
      <c r="AY617" s="17"/>
      <c r="AZ617" s="17"/>
      <c r="BA617" s="136"/>
      <c r="BB617" s="136"/>
      <c r="BC617" s="136"/>
      <c r="BD617" s="136"/>
      <c r="BE617" s="356"/>
      <c r="BF617" s="356"/>
      <c r="BG617" s="356"/>
      <c r="BH617" s="356"/>
      <c r="BI617" s="356"/>
      <c r="BJ617" s="356"/>
      <c r="BK617" s="356"/>
      <c r="BL617" s="19"/>
      <c r="BM617" s="12">
        <f t="shared" si="95"/>
        <v>0</v>
      </c>
      <c r="BN617" s="37">
        <f t="shared" si="87"/>
        <v>0</v>
      </c>
      <c r="BO617" s="38">
        <f t="shared" si="88"/>
        <v>0</v>
      </c>
      <c r="BP617" s="120">
        <f t="shared" si="89"/>
        <v>0</v>
      </c>
      <c r="BQ617" s="121">
        <f t="shared" si="90"/>
        <v>0</v>
      </c>
      <c r="BR617" s="108">
        <f t="shared" si="91"/>
        <v>304</v>
      </c>
      <c r="BS617" s="82">
        <f t="shared" si="92"/>
        <v>0.4222222222222222</v>
      </c>
      <c r="BT617" s="136">
        <f t="shared" si="93"/>
        <v>0</v>
      </c>
      <c r="BU617" s="136">
        <f t="shared" si="94"/>
        <v>0</v>
      </c>
      <c r="BV617" s="109"/>
      <c r="BW617" s="110"/>
    </row>
    <row r="618" spans="1:75" s="1" customFormat="1" ht="14.25" customHeight="1">
      <c r="A618" s="559"/>
      <c r="B618" s="168" t="s">
        <v>1</v>
      </c>
      <c r="C618" s="83"/>
      <c r="D618" s="165"/>
      <c r="E618" s="166"/>
      <c r="F618" s="84"/>
      <c r="G618" s="84"/>
      <c r="H618" s="84"/>
      <c r="I618" s="84"/>
      <c r="J618" s="84"/>
      <c r="K618" s="83"/>
      <c r="L618" s="88"/>
      <c r="M618" s="83"/>
      <c r="N618" s="84"/>
      <c r="O618" s="143"/>
      <c r="P618" s="84"/>
      <c r="Q618" s="84"/>
      <c r="R618" s="143"/>
      <c r="S618" s="85"/>
      <c r="T618" s="84"/>
      <c r="U618" s="143"/>
      <c r="V618" s="86"/>
      <c r="W618" s="86"/>
      <c r="X618" s="88"/>
      <c r="Y618" s="88"/>
      <c r="Z618" s="88"/>
      <c r="AA618" s="88"/>
      <c r="AB618" s="88"/>
      <c r="AC618" s="88"/>
      <c r="AD618" s="88"/>
      <c r="AE618" s="160"/>
      <c r="AF618" s="88"/>
      <c r="AG618" s="160"/>
      <c r="AH618" s="128"/>
      <c r="AI618" s="86"/>
      <c r="AJ618" s="86"/>
      <c r="AK618" s="88"/>
      <c r="AL618" s="88"/>
      <c r="AM618" s="88"/>
      <c r="AN618" s="160"/>
      <c r="AO618" s="88"/>
      <c r="AP618" s="88"/>
      <c r="AQ618" s="88"/>
      <c r="AR618" s="128"/>
      <c r="AS618" s="17"/>
      <c r="AT618" s="17">
        <v>2</v>
      </c>
      <c r="AU618" s="17"/>
      <c r="AV618" s="17"/>
      <c r="AW618" s="17"/>
      <c r="AX618" s="17"/>
      <c r="AY618" s="17"/>
      <c r="AZ618" s="17"/>
      <c r="BA618" s="136"/>
      <c r="BB618" s="136"/>
      <c r="BC618" s="136"/>
      <c r="BD618" s="136"/>
      <c r="BE618" s="356"/>
      <c r="BF618" s="356"/>
      <c r="BG618" s="356"/>
      <c r="BH618" s="356"/>
      <c r="BI618" s="356"/>
      <c r="BJ618" s="356"/>
      <c r="BK618" s="356"/>
      <c r="BL618" s="19"/>
      <c r="BM618" s="12">
        <f t="shared" si="95"/>
        <v>0</v>
      </c>
      <c r="BN618" s="37">
        <f t="shared" si="87"/>
        <v>0</v>
      </c>
      <c r="BO618" s="38">
        <f t="shared" si="88"/>
        <v>0</v>
      </c>
      <c r="BP618" s="120">
        <f t="shared" si="89"/>
        <v>0</v>
      </c>
      <c r="BQ618" s="121">
        <f t="shared" si="90"/>
        <v>0</v>
      </c>
      <c r="BR618" s="108">
        <f t="shared" si="91"/>
        <v>2</v>
      </c>
      <c r="BS618" s="82">
        <f t="shared" si="92"/>
        <v>0.002777777777777778</v>
      </c>
      <c r="BT618" s="136">
        <f t="shared" si="93"/>
        <v>0</v>
      </c>
      <c r="BU618" s="136">
        <f t="shared" si="94"/>
        <v>0</v>
      </c>
      <c r="BV618" s="109"/>
      <c r="BW618" s="110"/>
    </row>
    <row r="619" spans="1:75" s="1" customFormat="1" ht="14.25" customHeight="1">
      <c r="A619" s="560"/>
      <c r="B619" s="167" t="s">
        <v>0</v>
      </c>
      <c r="C619" s="83"/>
      <c r="D619" s="165"/>
      <c r="E619" s="166"/>
      <c r="F619" s="84"/>
      <c r="G619" s="84"/>
      <c r="H619" s="84"/>
      <c r="I619" s="84"/>
      <c r="J619" s="84"/>
      <c r="K619" s="83"/>
      <c r="L619" s="88"/>
      <c r="M619" s="83"/>
      <c r="N619" s="84"/>
      <c r="O619" s="143"/>
      <c r="P619" s="84"/>
      <c r="Q619" s="84"/>
      <c r="R619" s="143"/>
      <c r="S619" s="85"/>
      <c r="T619" s="84"/>
      <c r="U619" s="143"/>
      <c r="V619" s="86"/>
      <c r="W619" s="86"/>
      <c r="X619" s="88"/>
      <c r="Y619" s="88"/>
      <c r="Z619" s="88"/>
      <c r="AA619" s="88"/>
      <c r="AB619" s="88"/>
      <c r="AC619" s="88"/>
      <c r="AD619" s="88"/>
      <c r="AE619" s="160"/>
      <c r="AF619" s="88"/>
      <c r="AG619" s="160"/>
      <c r="AH619" s="128"/>
      <c r="AI619" s="86"/>
      <c r="AJ619" s="86"/>
      <c r="AK619" s="88"/>
      <c r="AL619" s="88"/>
      <c r="AM619" s="88"/>
      <c r="AN619" s="160"/>
      <c r="AO619" s="88"/>
      <c r="AP619" s="88"/>
      <c r="AQ619" s="88"/>
      <c r="AR619" s="128"/>
      <c r="AS619" s="17"/>
      <c r="AT619" s="17">
        <v>6</v>
      </c>
      <c r="AU619" s="17"/>
      <c r="AV619" s="17"/>
      <c r="AW619" s="17"/>
      <c r="AX619" s="17"/>
      <c r="AY619" s="17"/>
      <c r="AZ619" s="17"/>
      <c r="BA619" s="136"/>
      <c r="BB619" s="136"/>
      <c r="BC619" s="136"/>
      <c r="BD619" s="136"/>
      <c r="BE619" s="356"/>
      <c r="BF619" s="356"/>
      <c r="BG619" s="356"/>
      <c r="BH619" s="356"/>
      <c r="BI619" s="356"/>
      <c r="BJ619" s="356"/>
      <c r="BK619" s="356"/>
      <c r="BL619" s="19"/>
      <c r="BM619" s="12">
        <f t="shared" si="95"/>
        <v>0</v>
      </c>
      <c r="BN619" s="37">
        <f t="shared" si="87"/>
        <v>0</v>
      </c>
      <c r="BO619" s="38">
        <f t="shared" si="88"/>
        <v>0</v>
      </c>
      <c r="BP619" s="120">
        <f t="shared" si="89"/>
        <v>0</v>
      </c>
      <c r="BQ619" s="121">
        <f t="shared" si="90"/>
        <v>0</v>
      </c>
      <c r="BR619" s="108">
        <f t="shared" si="91"/>
        <v>6</v>
      </c>
      <c r="BS619" s="82">
        <f t="shared" si="92"/>
        <v>0.008333333333333333</v>
      </c>
      <c r="BT619" s="136">
        <f t="shared" si="93"/>
        <v>0</v>
      </c>
      <c r="BU619" s="136">
        <f t="shared" si="94"/>
        <v>0</v>
      </c>
      <c r="BV619" s="109"/>
      <c r="BW619" s="110"/>
    </row>
    <row r="620" spans="1:75" s="1" customFormat="1" ht="14.25" customHeight="1">
      <c r="A620" s="23"/>
      <c r="B620" s="169" t="s">
        <v>229</v>
      </c>
      <c r="C620" s="83"/>
      <c r="D620" s="165"/>
      <c r="E620" s="166"/>
      <c r="F620" s="84"/>
      <c r="G620" s="84"/>
      <c r="H620" s="84"/>
      <c r="I620" s="84"/>
      <c r="J620" s="84"/>
      <c r="K620" s="83"/>
      <c r="L620" s="88"/>
      <c r="M620" s="83"/>
      <c r="N620" s="84"/>
      <c r="O620" s="143"/>
      <c r="P620" s="84"/>
      <c r="Q620" s="84"/>
      <c r="R620" s="143"/>
      <c r="S620" s="85"/>
      <c r="T620" s="84"/>
      <c r="U620" s="143"/>
      <c r="V620" s="86"/>
      <c r="W620" s="86"/>
      <c r="X620" s="88"/>
      <c r="Y620" s="88"/>
      <c r="Z620" s="88"/>
      <c r="AA620" s="88"/>
      <c r="AB620" s="88"/>
      <c r="AC620" s="88"/>
      <c r="AD620" s="88"/>
      <c r="AE620" s="160"/>
      <c r="AF620" s="88"/>
      <c r="AG620" s="160"/>
      <c r="AH620" s="128"/>
      <c r="AI620" s="86"/>
      <c r="AJ620" s="86"/>
      <c r="AK620" s="88"/>
      <c r="AL620" s="88"/>
      <c r="AM620" s="88"/>
      <c r="AN620" s="160"/>
      <c r="AO620" s="88"/>
      <c r="AP620" s="88"/>
      <c r="AQ620" s="88"/>
      <c r="AR620" s="128"/>
      <c r="AS620" s="17"/>
      <c r="AT620" s="17"/>
      <c r="AU620" s="17"/>
      <c r="AV620" s="17"/>
      <c r="AW620" s="17"/>
      <c r="AX620" s="17">
        <v>32</v>
      </c>
      <c r="AY620" s="17"/>
      <c r="AZ620" s="17"/>
      <c r="BA620" s="136"/>
      <c r="BB620" s="136"/>
      <c r="BC620" s="136"/>
      <c r="BD620" s="136"/>
      <c r="BE620" s="356"/>
      <c r="BF620" s="356"/>
      <c r="BG620" s="356"/>
      <c r="BH620" s="356"/>
      <c r="BI620" s="356"/>
      <c r="BJ620" s="356"/>
      <c r="BK620" s="356"/>
      <c r="BL620" s="19"/>
      <c r="BM620" s="12">
        <f t="shared" si="95"/>
        <v>0</v>
      </c>
      <c r="BN620" s="37">
        <f t="shared" si="87"/>
        <v>0</v>
      </c>
      <c r="BO620" s="38">
        <f t="shared" si="88"/>
        <v>0</v>
      </c>
      <c r="BP620" s="120">
        <f t="shared" si="89"/>
        <v>0</v>
      </c>
      <c r="BQ620" s="121">
        <f t="shared" si="90"/>
        <v>0</v>
      </c>
      <c r="BR620" s="108">
        <f t="shared" si="91"/>
        <v>32</v>
      </c>
      <c r="BS620" s="82">
        <f t="shared" si="92"/>
        <v>0.044444444444444446</v>
      </c>
      <c r="BT620" s="136">
        <f t="shared" si="93"/>
        <v>0</v>
      </c>
      <c r="BU620" s="136">
        <f t="shared" si="94"/>
        <v>0</v>
      </c>
      <c r="BV620" s="109"/>
      <c r="BW620" s="110"/>
    </row>
    <row r="621" spans="1:75" s="1" customFormat="1" ht="31.5" customHeight="1">
      <c r="A621" s="23"/>
      <c r="B621" s="169" t="s">
        <v>233</v>
      </c>
      <c r="C621" s="83"/>
      <c r="D621" s="165"/>
      <c r="E621" s="166"/>
      <c r="F621" s="84"/>
      <c r="G621" s="84"/>
      <c r="H621" s="84"/>
      <c r="I621" s="84"/>
      <c r="J621" s="84"/>
      <c r="K621" s="83"/>
      <c r="L621" s="88"/>
      <c r="M621" s="83"/>
      <c r="N621" s="84"/>
      <c r="O621" s="143"/>
      <c r="P621" s="84"/>
      <c r="Q621" s="84"/>
      <c r="R621" s="143"/>
      <c r="S621" s="85"/>
      <c r="T621" s="84"/>
      <c r="U621" s="143"/>
      <c r="V621" s="86"/>
      <c r="W621" s="86"/>
      <c r="X621" s="88"/>
      <c r="Y621" s="88"/>
      <c r="Z621" s="88"/>
      <c r="AA621" s="88"/>
      <c r="AB621" s="88"/>
      <c r="AC621" s="88"/>
      <c r="AD621" s="88"/>
      <c r="AE621" s="160"/>
      <c r="AF621" s="88"/>
      <c r="AG621" s="160"/>
      <c r="AH621" s="128"/>
      <c r="AI621" s="86"/>
      <c r="AJ621" s="86"/>
      <c r="AK621" s="88"/>
      <c r="AL621" s="88"/>
      <c r="AM621" s="88"/>
      <c r="AN621" s="160"/>
      <c r="AO621" s="88"/>
      <c r="AP621" s="88"/>
      <c r="AQ621" s="88"/>
      <c r="AR621" s="128"/>
      <c r="AS621" s="17">
        <v>34</v>
      </c>
      <c r="AT621" s="17">
        <v>20</v>
      </c>
      <c r="AU621" s="17"/>
      <c r="AV621" s="17"/>
      <c r="AW621" s="17">
        <v>20</v>
      </c>
      <c r="AX621" s="17"/>
      <c r="AY621" s="17"/>
      <c r="AZ621" s="17"/>
      <c r="BA621" s="136"/>
      <c r="BB621" s="136"/>
      <c r="BC621" s="136"/>
      <c r="BD621" s="136"/>
      <c r="BE621" s="356"/>
      <c r="BF621" s="356"/>
      <c r="BG621" s="356"/>
      <c r="BH621" s="356"/>
      <c r="BI621" s="356"/>
      <c r="BJ621" s="356"/>
      <c r="BK621" s="356"/>
      <c r="BL621" s="19"/>
      <c r="BM621" s="12">
        <f t="shared" si="95"/>
        <v>0</v>
      </c>
      <c r="BN621" s="37">
        <f t="shared" si="87"/>
        <v>0</v>
      </c>
      <c r="BO621" s="38">
        <f t="shared" si="88"/>
        <v>0</v>
      </c>
      <c r="BP621" s="120">
        <f t="shared" si="89"/>
        <v>0</v>
      </c>
      <c r="BQ621" s="121">
        <f t="shared" si="90"/>
        <v>0</v>
      </c>
      <c r="BR621" s="108">
        <f t="shared" si="91"/>
        <v>74</v>
      </c>
      <c r="BS621" s="82">
        <f t="shared" si="92"/>
        <v>0.10277777777777777</v>
      </c>
      <c r="BT621" s="136">
        <f t="shared" si="93"/>
        <v>0</v>
      </c>
      <c r="BU621" s="136">
        <f t="shared" si="94"/>
        <v>0</v>
      </c>
      <c r="BV621" s="109"/>
      <c r="BW621" s="110"/>
    </row>
    <row r="622" spans="1:75" ht="33.75" customHeight="1">
      <c r="A622" s="23"/>
      <c r="B622" s="170" t="s">
        <v>159</v>
      </c>
      <c r="C622" s="165"/>
      <c r="D622" s="165"/>
      <c r="E622" s="166"/>
      <c r="F622" s="94"/>
      <c r="G622" s="94"/>
      <c r="H622" s="94">
        <v>48</v>
      </c>
      <c r="I622" s="94"/>
      <c r="J622" s="94"/>
      <c r="K622" s="165"/>
      <c r="L622" s="36"/>
      <c r="M622" s="165"/>
      <c r="N622" s="94"/>
      <c r="O622" s="146"/>
      <c r="P622" s="84"/>
      <c r="Q622" s="84"/>
      <c r="R622" s="143"/>
      <c r="S622" s="85"/>
      <c r="T622" s="84">
        <v>48</v>
      </c>
      <c r="U622" s="143">
        <v>48</v>
      </c>
      <c r="V622" s="86"/>
      <c r="W622" s="86">
        <v>48</v>
      </c>
      <c r="X622" s="36"/>
      <c r="Y622" s="36"/>
      <c r="Z622" s="36"/>
      <c r="AA622" s="36"/>
      <c r="AB622" s="36"/>
      <c r="AC622" s="36"/>
      <c r="AD622" s="36">
        <v>48</v>
      </c>
      <c r="AE622" s="158">
        <v>48</v>
      </c>
      <c r="AF622" s="88"/>
      <c r="AG622" s="160"/>
      <c r="AH622" s="128"/>
      <c r="AI622" s="86"/>
      <c r="AJ622" s="86"/>
      <c r="AK622" s="88"/>
      <c r="AL622" s="88"/>
      <c r="AM622" s="88"/>
      <c r="AN622" s="160"/>
      <c r="AO622" s="88"/>
      <c r="AP622" s="88"/>
      <c r="AQ622" s="88"/>
      <c r="AR622" s="128"/>
      <c r="AS622" s="17"/>
      <c r="AT622" s="17"/>
      <c r="AU622" s="17"/>
      <c r="AV622" s="17"/>
      <c r="AW622" s="17"/>
      <c r="AX622" s="17"/>
      <c r="AY622" s="17"/>
      <c r="AZ622" s="17"/>
      <c r="BA622" s="136"/>
      <c r="BB622" s="136"/>
      <c r="BC622" s="136"/>
      <c r="BD622" s="136"/>
      <c r="BE622" s="356"/>
      <c r="BF622" s="356"/>
      <c r="BG622" s="356"/>
      <c r="BH622" s="356"/>
      <c r="BI622" s="356"/>
      <c r="BJ622" s="356"/>
      <c r="BK622" s="356"/>
      <c r="BL622" s="19"/>
      <c r="BM622" s="12">
        <f t="shared" si="95"/>
        <v>0</v>
      </c>
      <c r="BN622" s="37">
        <f t="shared" si="87"/>
        <v>192</v>
      </c>
      <c r="BO622" s="38">
        <f t="shared" si="88"/>
        <v>0.26666666666666666</v>
      </c>
      <c r="BP622" s="120">
        <f t="shared" si="89"/>
        <v>96</v>
      </c>
      <c r="BQ622" s="121">
        <f t="shared" si="90"/>
        <v>0.13333333333333333</v>
      </c>
      <c r="BR622" s="108">
        <f t="shared" si="91"/>
        <v>0</v>
      </c>
      <c r="BS622" s="82">
        <f t="shared" si="92"/>
        <v>0</v>
      </c>
      <c r="BT622" s="136">
        <f t="shared" si="93"/>
        <v>0</v>
      </c>
      <c r="BU622" s="136">
        <f t="shared" si="94"/>
        <v>0</v>
      </c>
      <c r="BV622" s="109"/>
      <c r="BW622" s="110"/>
    </row>
    <row r="623" spans="1:75" ht="15.75" customHeight="1">
      <c r="A623" s="23"/>
      <c r="B623" s="168" t="s">
        <v>1</v>
      </c>
      <c r="C623" s="165"/>
      <c r="D623" s="165"/>
      <c r="E623" s="166"/>
      <c r="F623" s="94"/>
      <c r="G623" s="94"/>
      <c r="H623" s="94"/>
      <c r="I623" s="94"/>
      <c r="J623" s="94"/>
      <c r="K623" s="165"/>
      <c r="L623" s="36"/>
      <c r="M623" s="165"/>
      <c r="N623" s="94"/>
      <c r="O623" s="146"/>
      <c r="P623" s="84"/>
      <c r="Q623" s="84"/>
      <c r="R623" s="143"/>
      <c r="S623" s="85"/>
      <c r="T623" s="84"/>
      <c r="U623" s="143"/>
      <c r="V623" s="86"/>
      <c r="W623" s="86"/>
      <c r="X623" s="36"/>
      <c r="Y623" s="36"/>
      <c r="Z623" s="36"/>
      <c r="AA623" s="36"/>
      <c r="AB623" s="36"/>
      <c r="AC623" s="36"/>
      <c r="AD623" s="36"/>
      <c r="AE623" s="158"/>
      <c r="AF623" s="88"/>
      <c r="AG623" s="160"/>
      <c r="AH623" s="128"/>
      <c r="AI623" s="86"/>
      <c r="AJ623" s="86"/>
      <c r="AK623" s="88"/>
      <c r="AL623" s="88"/>
      <c r="AM623" s="88"/>
      <c r="AN623" s="160"/>
      <c r="AO623" s="88"/>
      <c r="AP623" s="88"/>
      <c r="AQ623" s="88"/>
      <c r="AR623" s="128"/>
      <c r="AS623" s="17"/>
      <c r="AT623" s="17"/>
      <c r="AU623" s="17"/>
      <c r="AV623" s="17"/>
      <c r="AW623" s="17"/>
      <c r="AX623" s="17"/>
      <c r="AY623" s="17"/>
      <c r="AZ623" s="17"/>
      <c r="BA623" s="136"/>
      <c r="BB623" s="136"/>
      <c r="BC623" s="136"/>
      <c r="BD623" s="136"/>
      <c r="BE623" s="356"/>
      <c r="BF623" s="356"/>
      <c r="BG623" s="356"/>
      <c r="BH623" s="356"/>
      <c r="BI623" s="356"/>
      <c r="BJ623" s="356"/>
      <c r="BK623" s="356"/>
      <c r="BL623" s="19"/>
      <c r="BM623" s="12">
        <f t="shared" si="95"/>
        <v>0</v>
      </c>
      <c r="BN623" s="37">
        <f t="shared" si="87"/>
        <v>0</v>
      </c>
      <c r="BO623" s="38">
        <f t="shared" si="88"/>
        <v>0</v>
      </c>
      <c r="BP623" s="120">
        <f t="shared" si="89"/>
        <v>0</v>
      </c>
      <c r="BQ623" s="121">
        <f t="shared" si="90"/>
        <v>0</v>
      </c>
      <c r="BR623" s="108">
        <f t="shared" si="91"/>
        <v>0</v>
      </c>
      <c r="BS623" s="82">
        <f t="shared" si="92"/>
        <v>0</v>
      </c>
      <c r="BT623" s="136">
        <f t="shared" si="93"/>
        <v>0</v>
      </c>
      <c r="BU623" s="136">
        <f t="shared" si="94"/>
        <v>0</v>
      </c>
      <c r="BV623" s="109"/>
      <c r="BW623" s="110"/>
    </row>
    <row r="624" spans="1:75" ht="33.75" customHeight="1">
      <c r="A624" s="23"/>
      <c r="B624" s="172" t="s">
        <v>253</v>
      </c>
      <c r="C624" s="165"/>
      <c r="D624" s="165"/>
      <c r="E624" s="166"/>
      <c r="F624" s="165"/>
      <c r="G624" s="165"/>
      <c r="H624" s="165"/>
      <c r="I624" s="165"/>
      <c r="J624" s="165"/>
      <c r="K624" s="165"/>
      <c r="L624" s="207"/>
      <c r="M624" s="165"/>
      <c r="N624" s="165"/>
      <c r="O624" s="166"/>
      <c r="P624" s="165"/>
      <c r="Q624" s="165"/>
      <c r="R624" s="166"/>
      <c r="S624" s="193"/>
      <c r="T624" s="165"/>
      <c r="U624" s="166"/>
      <c r="V624" s="207"/>
      <c r="W624" s="207"/>
      <c r="X624" s="207"/>
      <c r="Y624" s="207"/>
      <c r="Z624" s="239"/>
      <c r="AA624" s="207"/>
      <c r="AB624" s="207"/>
      <c r="AC624" s="207"/>
      <c r="AD624" s="207"/>
      <c r="AE624" s="208"/>
      <c r="AF624" s="207"/>
      <c r="AG624" s="208"/>
      <c r="AH624" s="239"/>
      <c r="AI624" s="207"/>
      <c r="AJ624" s="475"/>
      <c r="AK624" s="207"/>
      <c r="AL624" s="207"/>
      <c r="AM624" s="207"/>
      <c r="AN624" s="208"/>
      <c r="AO624" s="207"/>
      <c r="AP624" s="207"/>
      <c r="AQ624" s="207"/>
      <c r="AR624" s="239"/>
      <c r="AS624" s="242"/>
      <c r="AT624" s="242"/>
      <c r="AU624" s="242">
        <v>34</v>
      </c>
      <c r="AV624" s="228">
        <v>44</v>
      </c>
      <c r="AW624" s="228"/>
      <c r="AX624" s="228"/>
      <c r="AY624" s="228">
        <v>44</v>
      </c>
      <c r="AZ624" s="228">
        <v>44</v>
      </c>
      <c r="BA624" s="136"/>
      <c r="BB624" s="136"/>
      <c r="BC624" s="136"/>
      <c r="BD624" s="136"/>
      <c r="BE624" s="356"/>
      <c r="BF624" s="356"/>
      <c r="BG624" s="356"/>
      <c r="BH624" s="356"/>
      <c r="BI624" s="356"/>
      <c r="BJ624" s="356"/>
      <c r="BK624" s="356"/>
      <c r="BL624" s="19"/>
      <c r="BM624" s="12">
        <f t="shared" si="95"/>
        <v>0</v>
      </c>
      <c r="BN624" s="37">
        <f t="shared" si="87"/>
        <v>0</v>
      </c>
      <c r="BO624" s="38">
        <f t="shared" si="88"/>
        <v>0</v>
      </c>
      <c r="BP624" s="120">
        <f t="shared" si="89"/>
        <v>0</v>
      </c>
      <c r="BQ624" s="121">
        <f t="shared" si="90"/>
        <v>0</v>
      </c>
      <c r="BR624" s="108">
        <f t="shared" si="91"/>
        <v>166</v>
      </c>
      <c r="BS624" s="82">
        <f t="shared" si="92"/>
        <v>0.23055555555555557</v>
      </c>
      <c r="BT624" s="136">
        <f t="shared" si="93"/>
        <v>0</v>
      </c>
      <c r="BU624" s="136">
        <f t="shared" si="94"/>
        <v>0</v>
      </c>
      <c r="BV624" s="109"/>
      <c r="BW624" s="110"/>
    </row>
    <row r="625" spans="1:75" ht="36" customHeight="1">
      <c r="A625" s="23"/>
      <c r="B625" s="170" t="s">
        <v>292</v>
      </c>
      <c r="C625" s="165"/>
      <c r="D625" s="165"/>
      <c r="E625" s="166"/>
      <c r="F625" s="94"/>
      <c r="G625" s="94"/>
      <c r="H625" s="94"/>
      <c r="I625" s="94"/>
      <c r="J625" s="94"/>
      <c r="K625" s="165"/>
      <c r="L625" s="36"/>
      <c r="M625" s="165"/>
      <c r="N625" s="94"/>
      <c r="O625" s="146"/>
      <c r="P625" s="84"/>
      <c r="Q625" s="84"/>
      <c r="R625" s="143"/>
      <c r="S625" s="85"/>
      <c r="T625" s="84"/>
      <c r="U625" s="143"/>
      <c r="V625" s="86"/>
      <c r="W625" s="86"/>
      <c r="X625" s="36"/>
      <c r="Y625" s="36"/>
      <c r="Z625" s="36"/>
      <c r="AA625" s="36"/>
      <c r="AB625" s="36"/>
      <c r="AC625" s="36"/>
      <c r="AD625" s="36"/>
      <c r="AE625" s="158"/>
      <c r="AF625" s="88"/>
      <c r="AG625" s="160"/>
      <c r="AH625" s="128"/>
      <c r="AI625" s="86"/>
      <c r="AJ625" s="86"/>
      <c r="AK625" s="88"/>
      <c r="AL625" s="88"/>
      <c r="AM625" s="88"/>
      <c r="AN625" s="160"/>
      <c r="AO625" s="88"/>
      <c r="AP625" s="88"/>
      <c r="AQ625" s="88"/>
      <c r="AR625" s="128"/>
      <c r="AS625" s="17"/>
      <c r="AT625" s="17"/>
      <c r="AU625" s="17">
        <v>94</v>
      </c>
      <c r="AV625" s="17"/>
      <c r="AW625" s="17"/>
      <c r="AX625" s="17"/>
      <c r="AY625" s="17"/>
      <c r="AZ625" s="17"/>
      <c r="BA625" s="136"/>
      <c r="BB625" s="136"/>
      <c r="BC625" s="136"/>
      <c r="BD625" s="136"/>
      <c r="BE625" s="356"/>
      <c r="BF625" s="356"/>
      <c r="BG625" s="356"/>
      <c r="BH625" s="356"/>
      <c r="BI625" s="356"/>
      <c r="BJ625" s="356"/>
      <c r="BK625" s="356"/>
      <c r="BL625" s="19"/>
      <c r="BM625" s="12">
        <f t="shared" si="95"/>
        <v>0</v>
      </c>
      <c r="BN625" s="37">
        <f t="shared" si="87"/>
        <v>0</v>
      </c>
      <c r="BO625" s="38">
        <f t="shared" si="88"/>
        <v>0</v>
      </c>
      <c r="BP625" s="120">
        <f t="shared" si="89"/>
        <v>0</v>
      </c>
      <c r="BQ625" s="121">
        <f t="shared" si="90"/>
        <v>0</v>
      </c>
      <c r="BR625" s="108">
        <f t="shared" si="91"/>
        <v>94</v>
      </c>
      <c r="BS625" s="82">
        <f t="shared" si="92"/>
        <v>0.13055555555555556</v>
      </c>
      <c r="BT625" s="136">
        <f t="shared" si="93"/>
        <v>0</v>
      </c>
      <c r="BU625" s="136">
        <f t="shared" si="94"/>
        <v>0</v>
      </c>
      <c r="BV625" s="109"/>
      <c r="BW625" s="110"/>
    </row>
    <row r="626" spans="1:75" s="3" customFormat="1" ht="15.75" customHeight="1">
      <c r="A626" s="561" t="s">
        <v>132</v>
      </c>
      <c r="B626" s="214" t="s">
        <v>144</v>
      </c>
      <c r="C626" s="165"/>
      <c r="D626" s="165"/>
      <c r="E626" s="166"/>
      <c r="F626" s="165"/>
      <c r="G626" s="165"/>
      <c r="H626" s="165">
        <v>48</v>
      </c>
      <c r="I626" s="165"/>
      <c r="J626" s="165"/>
      <c r="K626" s="165"/>
      <c r="L626" s="185"/>
      <c r="M626" s="165">
        <v>48</v>
      </c>
      <c r="N626" s="165"/>
      <c r="O626" s="166"/>
      <c r="P626" s="165"/>
      <c r="Q626" s="165"/>
      <c r="R626" s="166"/>
      <c r="S626" s="193"/>
      <c r="T626" s="165">
        <v>48</v>
      </c>
      <c r="U626" s="166">
        <v>48</v>
      </c>
      <c r="V626" s="185"/>
      <c r="W626" s="185">
        <v>48</v>
      </c>
      <c r="X626" s="185"/>
      <c r="Y626" s="185"/>
      <c r="Z626" s="245"/>
      <c r="AA626" s="185"/>
      <c r="AB626" s="185"/>
      <c r="AC626" s="185"/>
      <c r="AD626" s="185">
        <v>48</v>
      </c>
      <c r="AE626" s="246">
        <v>48</v>
      </c>
      <c r="AF626" s="185"/>
      <c r="AG626" s="247"/>
      <c r="AH626" s="185"/>
      <c r="AI626" s="185"/>
      <c r="AJ626" s="185"/>
      <c r="AK626" s="185"/>
      <c r="AL626" s="245"/>
      <c r="AM626" s="185"/>
      <c r="AN626" s="247"/>
      <c r="AO626" s="265"/>
      <c r="AP626" s="185"/>
      <c r="AQ626" s="185"/>
      <c r="AR626" s="185"/>
      <c r="AS626" s="295"/>
      <c r="AT626" s="295"/>
      <c r="AU626" s="295"/>
      <c r="AV626" s="249"/>
      <c r="AW626" s="249"/>
      <c r="AX626" s="249"/>
      <c r="AY626" s="249"/>
      <c r="AZ626" s="249"/>
      <c r="BA626" s="250"/>
      <c r="BB626" s="250"/>
      <c r="BC626" s="250"/>
      <c r="BD626" s="250"/>
      <c r="BE626" s="357"/>
      <c r="BF626" s="357"/>
      <c r="BG626" s="357"/>
      <c r="BH626" s="357"/>
      <c r="BI626" s="357"/>
      <c r="BJ626" s="357"/>
      <c r="BK626" s="357"/>
      <c r="BL626" s="20"/>
      <c r="BM626" s="12">
        <f t="shared" si="95"/>
        <v>0</v>
      </c>
      <c r="BN626" s="37">
        <f t="shared" si="87"/>
        <v>240</v>
      </c>
      <c r="BO626" s="38">
        <f t="shared" si="88"/>
        <v>0.3333333333333333</v>
      </c>
      <c r="BP626" s="120">
        <f t="shared" si="89"/>
        <v>96</v>
      </c>
      <c r="BQ626" s="121">
        <f t="shared" si="90"/>
        <v>0.13333333333333333</v>
      </c>
      <c r="BR626" s="108">
        <f t="shared" si="91"/>
        <v>0</v>
      </c>
      <c r="BS626" s="82">
        <f t="shared" si="92"/>
        <v>0</v>
      </c>
      <c r="BT626" s="136">
        <f t="shared" si="93"/>
        <v>0</v>
      </c>
      <c r="BU626" s="136">
        <f t="shared" si="94"/>
        <v>0</v>
      </c>
      <c r="BV626" s="109"/>
      <c r="BW626" s="69"/>
    </row>
    <row r="627" spans="1:75" s="3" customFormat="1" ht="15.75" customHeight="1">
      <c r="A627" s="562"/>
      <c r="B627" s="212" t="s">
        <v>1</v>
      </c>
      <c r="C627" s="165"/>
      <c r="D627" s="165"/>
      <c r="E627" s="166"/>
      <c r="F627" s="165"/>
      <c r="G627" s="165"/>
      <c r="H627" s="165"/>
      <c r="I627" s="165"/>
      <c r="J627" s="165"/>
      <c r="K627" s="165"/>
      <c r="L627" s="185"/>
      <c r="M627" s="165"/>
      <c r="N627" s="165"/>
      <c r="O627" s="166"/>
      <c r="P627" s="165"/>
      <c r="Q627" s="165"/>
      <c r="R627" s="166"/>
      <c r="S627" s="193"/>
      <c r="T627" s="165"/>
      <c r="U627" s="166"/>
      <c r="V627" s="185"/>
      <c r="W627" s="185"/>
      <c r="X627" s="185"/>
      <c r="Y627" s="185"/>
      <c r="Z627" s="245"/>
      <c r="AA627" s="185"/>
      <c r="AB627" s="185"/>
      <c r="AC627" s="185"/>
      <c r="AD627" s="185"/>
      <c r="AE627" s="246"/>
      <c r="AF627" s="185"/>
      <c r="AG627" s="247"/>
      <c r="AH627" s="185"/>
      <c r="AI627" s="185"/>
      <c r="AJ627" s="185"/>
      <c r="AK627" s="185"/>
      <c r="AL627" s="245"/>
      <c r="AM627" s="185"/>
      <c r="AN627" s="247"/>
      <c r="AO627" s="265"/>
      <c r="AP627" s="185"/>
      <c r="AQ627" s="185"/>
      <c r="AR627" s="185"/>
      <c r="AS627" s="295"/>
      <c r="AT627" s="295"/>
      <c r="AU627" s="295"/>
      <c r="AV627" s="249"/>
      <c r="AW627" s="249"/>
      <c r="AX627" s="249"/>
      <c r="AY627" s="249"/>
      <c r="AZ627" s="249"/>
      <c r="BA627" s="250"/>
      <c r="BB627" s="250"/>
      <c r="BC627" s="250"/>
      <c r="BD627" s="250"/>
      <c r="BE627" s="357"/>
      <c r="BF627" s="357"/>
      <c r="BG627" s="357"/>
      <c r="BH627" s="357"/>
      <c r="BI627" s="357"/>
      <c r="BJ627" s="357"/>
      <c r="BK627" s="357"/>
      <c r="BL627" s="20"/>
      <c r="BM627" s="12">
        <f t="shared" si="95"/>
        <v>0</v>
      </c>
      <c r="BN627" s="37">
        <f t="shared" si="87"/>
        <v>0</v>
      </c>
      <c r="BO627" s="38">
        <f t="shared" si="88"/>
        <v>0</v>
      </c>
      <c r="BP627" s="120">
        <f t="shared" si="89"/>
        <v>0</v>
      </c>
      <c r="BQ627" s="121">
        <f t="shared" si="90"/>
        <v>0</v>
      </c>
      <c r="BR627" s="108">
        <f t="shared" si="91"/>
        <v>0</v>
      </c>
      <c r="BS627" s="82">
        <f t="shared" si="92"/>
        <v>0</v>
      </c>
      <c r="BT627" s="136">
        <f t="shared" si="93"/>
        <v>0</v>
      </c>
      <c r="BU627" s="136">
        <f t="shared" si="94"/>
        <v>0</v>
      </c>
      <c r="BV627" s="109"/>
      <c r="BW627" s="69"/>
    </row>
    <row r="628" spans="1:74" ht="47.25" customHeight="1">
      <c r="A628" s="563" t="s">
        <v>133</v>
      </c>
      <c r="B628" s="214" t="s">
        <v>317</v>
      </c>
      <c r="C628" s="165"/>
      <c r="D628" s="165"/>
      <c r="E628" s="166"/>
      <c r="F628" s="165"/>
      <c r="G628" s="165"/>
      <c r="H628" s="165"/>
      <c r="I628" s="165"/>
      <c r="J628" s="165"/>
      <c r="K628" s="165"/>
      <c r="L628" s="185"/>
      <c r="M628" s="165"/>
      <c r="N628" s="165"/>
      <c r="O628" s="166"/>
      <c r="P628" s="165"/>
      <c r="Q628" s="165"/>
      <c r="R628" s="166"/>
      <c r="S628" s="193"/>
      <c r="T628" s="165"/>
      <c r="U628" s="166"/>
      <c r="V628" s="185"/>
      <c r="W628" s="185"/>
      <c r="X628" s="185"/>
      <c r="Y628" s="185"/>
      <c r="Z628" s="245"/>
      <c r="AA628" s="185"/>
      <c r="AB628" s="185">
        <v>208</v>
      </c>
      <c r="AC628" s="185"/>
      <c r="AD628" s="185"/>
      <c r="AE628" s="246"/>
      <c r="AF628" s="185"/>
      <c r="AG628" s="247"/>
      <c r="AH628" s="185"/>
      <c r="AI628" s="185"/>
      <c r="AJ628" s="185"/>
      <c r="AK628" s="185"/>
      <c r="AL628" s="245"/>
      <c r="AM628" s="185"/>
      <c r="AN628" s="247"/>
      <c r="AO628" s="265"/>
      <c r="AP628" s="185"/>
      <c r="AQ628" s="185"/>
      <c r="AR628" s="185"/>
      <c r="AS628" s="295"/>
      <c r="AT628" s="295"/>
      <c r="AU628" s="295"/>
      <c r="AV628" s="249"/>
      <c r="AW628" s="249"/>
      <c r="AX628" s="249"/>
      <c r="AY628" s="249"/>
      <c r="AZ628" s="249"/>
      <c r="BA628" s="250"/>
      <c r="BB628" s="250"/>
      <c r="BC628" s="250"/>
      <c r="BD628" s="250"/>
      <c r="BM628" s="12">
        <f t="shared" si="95"/>
        <v>0</v>
      </c>
      <c r="BN628" s="37">
        <f t="shared" si="87"/>
        <v>208</v>
      </c>
      <c r="BO628" s="38">
        <f t="shared" si="88"/>
        <v>0.28888888888888886</v>
      </c>
      <c r="BP628" s="120">
        <f t="shared" si="89"/>
        <v>0</v>
      </c>
      <c r="BQ628" s="121">
        <f t="shared" si="90"/>
        <v>0</v>
      </c>
      <c r="BR628" s="108">
        <f t="shared" si="91"/>
        <v>0</v>
      </c>
      <c r="BS628" s="82">
        <f t="shared" si="92"/>
        <v>0</v>
      </c>
      <c r="BT628" s="136">
        <f t="shared" si="93"/>
        <v>0</v>
      </c>
      <c r="BU628" s="136">
        <f t="shared" si="94"/>
        <v>0</v>
      </c>
      <c r="BV628" s="109"/>
    </row>
    <row r="629" spans="1:74" ht="15.75" customHeight="1">
      <c r="A629" s="564"/>
      <c r="B629" s="212" t="s">
        <v>1</v>
      </c>
      <c r="C629" s="165"/>
      <c r="D629" s="165"/>
      <c r="E629" s="166"/>
      <c r="F629" s="165"/>
      <c r="G629" s="165"/>
      <c r="H629" s="165"/>
      <c r="I629" s="165"/>
      <c r="J629" s="165"/>
      <c r="K629" s="165"/>
      <c r="L629" s="185"/>
      <c r="M629" s="165"/>
      <c r="N629" s="165"/>
      <c r="O629" s="166"/>
      <c r="P629" s="165"/>
      <c r="Q629" s="165"/>
      <c r="R629" s="166"/>
      <c r="S629" s="193"/>
      <c r="T629" s="165"/>
      <c r="U629" s="166"/>
      <c r="V629" s="185"/>
      <c r="W629" s="185"/>
      <c r="X629" s="185"/>
      <c r="Y629" s="185"/>
      <c r="Z629" s="245"/>
      <c r="AA629" s="185"/>
      <c r="AB629" s="185">
        <v>2</v>
      </c>
      <c r="AC629" s="185"/>
      <c r="AD629" s="185"/>
      <c r="AE629" s="246"/>
      <c r="AF629" s="185"/>
      <c r="AG629" s="247"/>
      <c r="AH629" s="185"/>
      <c r="AI629" s="185"/>
      <c r="AJ629" s="185"/>
      <c r="AK629" s="185"/>
      <c r="AL629" s="245"/>
      <c r="AM629" s="185"/>
      <c r="AN629" s="247"/>
      <c r="AO629" s="265"/>
      <c r="AP629" s="185"/>
      <c r="AQ629" s="185"/>
      <c r="AR629" s="185"/>
      <c r="AS629" s="295"/>
      <c r="AT629" s="295"/>
      <c r="AU629" s="295"/>
      <c r="AV629" s="249"/>
      <c r="AW629" s="249"/>
      <c r="AX629" s="249"/>
      <c r="AY629" s="249"/>
      <c r="AZ629" s="249"/>
      <c r="BA629" s="250"/>
      <c r="BB629" s="250"/>
      <c r="BC629" s="250"/>
      <c r="BD629" s="250"/>
      <c r="BM629" s="12">
        <f t="shared" si="95"/>
        <v>0</v>
      </c>
      <c r="BN629" s="37">
        <f t="shared" si="87"/>
        <v>2</v>
      </c>
      <c r="BO629" s="38">
        <f t="shared" si="88"/>
        <v>0.002777777777777778</v>
      </c>
      <c r="BP629" s="120">
        <f t="shared" si="89"/>
        <v>0</v>
      </c>
      <c r="BQ629" s="121">
        <f t="shared" si="90"/>
        <v>0</v>
      </c>
      <c r="BR629" s="108">
        <f t="shared" si="91"/>
        <v>0</v>
      </c>
      <c r="BS629" s="82">
        <f t="shared" si="92"/>
        <v>0</v>
      </c>
      <c r="BT629" s="136">
        <f t="shared" si="93"/>
        <v>0</v>
      </c>
      <c r="BU629" s="136">
        <f t="shared" si="94"/>
        <v>0</v>
      </c>
      <c r="BV629" s="109"/>
    </row>
    <row r="630" spans="1:74" ht="15.75" customHeight="1">
      <c r="A630" s="564"/>
      <c r="B630" s="212" t="s">
        <v>0</v>
      </c>
      <c r="C630" s="165"/>
      <c r="D630" s="165"/>
      <c r="E630" s="166"/>
      <c r="F630" s="165"/>
      <c r="G630" s="165"/>
      <c r="H630" s="165"/>
      <c r="I630" s="165"/>
      <c r="J630" s="165"/>
      <c r="K630" s="165"/>
      <c r="L630" s="185"/>
      <c r="M630" s="165"/>
      <c r="N630" s="165"/>
      <c r="O630" s="166"/>
      <c r="P630" s="165"/>
      <c r="Q630" s="165"/>
      <c r="R630" s="166"/>
      <c r="S630" s="193"/>
      <c r="T630" s="165"/>
      <c r="U630" s="166"/>
      <c r="V630" s="185"/>
      <c r="W630" s="185"/>
      <c r="X630" s="185"/>
      <c r="Y630" s="185"/>
      <c r="Z630" s="245"/>
      <c r="AA630" s="185"/>
      <c r="AB630" s="185">
        <v>6</v>
      </c>
      <c r="AC630" s="185"/>
      <c r="AD630" s="185"/>
      <c r="AE630" s="246"/>
      <c r="AF630" s="185"/>
      <c r="AG630" s="247"/>
      <c r="AH630" s="185"/>
      <c r="AI630" s="185"/>
      <c r="AJ630" s="185"/>
      <c r="AK630" s="185"/>
      <c r="AL630" s="245"/>
      <c r="AM630" s="185"/>
      <c r="AN630" s="247"/>
      <c r="AO630" s="265"/>
      <c r="AP630" s="185"/>
      <c r="AQ630" s="185"/>
      <c r="AR630" s="185"/>
      <c r="AS630" s="295"/>
      <c r="AT630" s="295"/>
      <c r="AU630" s="295"/>
      <c r="AV630" s="249"/>
      <c r="AW630" s="249"/>
      <c r="AX630" s="249"/>
      <c r="AY630" s="249"/>
      <c r="AZ630" s="249"/>
      <c r="BA630" s="250"/>
      <c r="BB630" s="250"/>
      <c r="BC630" s="250"/>
      <c r="BD630" s="250"/>
      <c r="BM630" s="12">
        <f t="shared" si="95"/>
        <v>0</v>
      </c>
      <c r="BN630" s="37">
        <f t="shared" si="87"/>
        <v>6</v>
      </c>
      <c r="BO630" s="38">
        <f t="shared" si="88"/>
        <v>0.008333333333333333</v>
      </c>
      <c r="BP630" s="120">
        <f t="shared" si="89"/>
        <v>0</v>
      </c>
      <c r="BQ630" s="121">
        <f t="shared" si="90"/>
        <v>0</v>
      </c>
      <c r="BR630" s="108">
        <f t="shared" si="91"/>
        <v>0</v>
      </c>
      <c r="BS630" s="82">
        <f t="shared" si="92"/>
        <v>0</v>
      </c>
      <c r="BT630" s="136">
        <f t="shared" si="93"/>
        <v>0</v>
      </c>
      <c r="BU630" s="136">
        <f t="shared" si="94"/>
        <v>0</v>
      </c>
      <c r="BV630" s="109"/>
    </row>
    <row r="631" spans="1:74" ht="15.75" customHeight="1">
      <c r="A631" s="564"/>
      <c r="B631" s="212" t="s">
        <v>155</v>
      </c>
      <c r="C631" s="165"/>
      <c r="D631" s="165"/>
      <c r="E631" s="166"/>
      <c r="F631" s="165"/>
      <c r="G631" s="165"/>
      <c r="H631" s="165"/>
      <c r="I631" s="165"/>
      <c r="J631" s="165"/>
      <c r="K631" s="165"/>
      <c r="L631" s="185"/>
      <c r="M631" s="165"/>
      <c r="N631" s="165"/>
      <c r="O631" s="166"/>
      <c r="P631" s="165"/>
      <c r="Q631" s="165"/>
      <c r="R631" s="166"/>
      <c r="S631" s="193"/>
      <c r="T631" s="165"/>
      <c r="U631" s="166"/>
      <c r="V631" s="185"/>
      <c r="W631" s="185"/>
      <c r="X631" s="185"/>
      <c r="Y631" s="185"/>
      <c r="Z631" s="245"/>
      <c r="AA631" s="185"/>
      <c r="AB631" s="185">
        <v>6</v>
      </c>
      <c r="AC631" s="185"/>
      <c r="AD631" s="185"/>
      <c r="AE631" s="246"/>
      <c r="AF631" s="185"/>
      <c r="AG631" s="247"/>
      <c r="AH631" s="185"/>
      <c r="AI631" s="185"/>
      <c r="AJ631" s="185"/>
      <c r="AK631" s="185"/>
      <c r="AL631" s="245"/>
      <c r="AM631" s="185"/>
      <c r="AN631" s="247"/>
      <c r="AO631" s="265"/>
      <c r="AP631" s="185"/>
      <c r="AQ631" s="185"/>
      <c r="AR631" s="185"/>
      <c r="AS631" s="295"/>
      <c r="AT631" s="295"/>
      <c r="AU631" s="295"/>
      <c r="AV631" s="249"/>
      <c r="AW631" s="249"/>
      <c r="AX631" s="249"/>
      <c r="AY631" s="249"/>
      <c r="AZ631" s="249"/>
      <c r="BA631" s="250"/>
      <c r="BB631" s="250"/>
      <c r="BC631" s="250"/>
      <c r="BD631" s="250"/>
      <c r="BM631" s="12">
        <f t="shared" si="95"/>
        <v>0</v>
      </c>
      <c r="BN631" s="37">
        <f t="shared" si="87"/>
        <v>6</v>
      </c>
      <c r="BO631" s="38">
        <f t="shared" si="88"/>
        <v>0.008333333333333333</v>
      </c>
      <c r="BP631" s="120">
        <f t="shared" si="89"/>
        <v>0</v>
      </c>
      <c r="BQ631" s="121">
        <f t="shared" si="90"/>
        <v>0</v>
      </c>
      <c r="BR631" s="108">
        <f t="shared" si="91"/>
        <v>0</v>
      </c>
      <c r="BS631" s="82">
        <f t="shared" si="92"/>
        <v>0</v>
      </c>
      <c r="BT631" s="136">
        <f t="shared" si="93"/>
        <v>0</v>
      </c>
      <c r="BU631" s="136">
        <f t="shared" si="94"/>
        <v>0</v>
      </c>
      <c r="BV631" s="109"/>
    </row>
    <row r="632" spans="1:74" ht="41.25" customHeight="1">
      <c r="A632" s="564"/>
      <c r="B632" s="214" t="s">
        <v>318</v>
      </c>
      <c r="C632" s="165"/>
      <c r="D632" s="165"/>
      <c r="E632" s="166"/>
      <c r="F632" s="165"/>
      <c r="G632" s="165"/>
      <c r="H632" s="165"/>
      <c r="I632" s="165"/>
      <c r="J632" s="165"/>
      <c r="K632" s="165"/>
      <c r="L632" s="185"/>
      <c r="M632" s="165"/>
      <c r="N632" s="165"/>
      <c r="O632" s="166"/>
      <c r="P632" s="165"/>
      <c r="Q632" s="165"/>
      <c r="R632" s="166"/>
      <c r="S632" s="193"/>
      <c r="T632" s="165"/>
      <c r="U632" s="166"/>
      <c r="V632" s="185"/>
      <c r="W632" s="185"/>
      <c r="X632" s="185"/>
      <c r="Y632" s="185"/>
      <c r="Z632" s="245"/>
      <c r="AA632" s="185"/>
      <c r="AB632" s="185">
        <v>128</v>
      </c>
      <c r="AC632" s="185"/>
      <c r="AD632" s="185"/>
      <c r="AE632" s="246"/>
      <c r="AF632" s="185"/>
      <c r="AG632" s="247"/>
      <c r="AH632" s="185"/>
      <c r="AI632" s="185"/>
      <c r="AJ632" s="185"/>
      <c r="AK632" s="185"/>
      <c r="AL632" s="245"/>
      <c r="AM632" s="185"/>
      <c r="AN632" s="247"/>
      <c r="AO632" s="265"/>
      <c r="AP632" s="185"/>
      <c r="AQ632" s="185"/>
      <c r="AR632" s="185"/>
      <c r="AS632" s="295"/>
      <c r="AT632" s="295"/>
      <c r="AU632" s="295"/>
      <c r="AV632" s="249"/>
      <c r="AW632" s="249"/>
      <c r="AX632" s="249"/>
      <c r="AY632" s="249"/>
      <c r="AZ632" s="249"/>
      <c r="BA632" s="250"/>
      <c r="BB632" s="250"/>
      <c r="BC632" s="250"/>
      <c r="BD632" s="250"/>
      <c r="BM632" s="12">
        <f t="shared" si="95"/>
        <v>0</v>
      </c>
      <c r="BN632" s="37">
        <f t="shared" si="87"/>
        <v>128</v>
      </c>
      <c r="BO632" s="38">
        <f t="shared" si="88"/>
        <v>0.17777777777777778</v>
      </c>
      <c r="BP632" s="120">
        <f t="shared" si="89"/>
        <v>0</v>
      </c>
      <c r="BQ632" s="121">
        <f t="shared" si="90"/>
        <v>0</v>
      </c>
      <c r="BR632" s="108">
        <f t="shared" si="91"/>
        <v>0</v>
      </c>
      <c r="BS632" s="82">
        <f t="shared" si="92"/>
        <v>0</v>
      </c>
      <c r="BT632" s="136">
        <f t="shared" si="93"/>
        <v>0</v>
      </c>
      <c r="BU632" s="136">
        <f t="shared" si="94"/>
        <v>0</v>
      </c>
      <c r="BV632" s="109"/>
    </row>
    <row r="633" spans="1:74" ht="15.75" customHeight="1">
      <c r="A633" s="564"/>
      <c r="B633" s="212" t="s">
        <v>1</v>
      </c>
      <c r="C633" s="165"/>
      <c r="D633" s="165"/>
      <c r="E633" s="166"/>
      <c r="F633" s="165"/>
      <c r="G633" s="165"/>
      <c r="H633" s="165"/>
      <c r="I633" s="165"/>
      <c r="J633" s="165"/>
      <c r="K633" s="165"/>
      <c r="L633" s="185"/>
      <c r="M633" s="165"/>
      <c r="N633" s="165"/>
      <c r="O633" s="166"/>
      <c r="P633" s="165"/>
      <c r="Q633" s="165"/>
      <c r="R633" s="166"/>
      <c r="S633" s="193"/>
      <c r="T633" s="165"/>
      <c r="U633" s="166"/>
      <c r="V633" s="185"/>
      <c r="W633" s="185"/>
      <c r="X633" s="185"/>
      <c r="Y633" s="185"/>
      <c r="Z633" s="245"/>
      <c r="AA633" s="185"/>
      <c r="AB633" s="185">
        <v>2</v>
      </c>
      <c r="AC633" s="185"/>
      <c r="AD633" s="185"/>
      <c r="AE633" s="246"/>
      <c r="AF633" s="185"/>
      <c r="AG633" s="247"/>
      <c r="AH633" s="185"/>
      <c r="AI633" s="185"/>
      <c r="AJ633" s="185"/>
      <c r="AK633" s="185"/>
      <c r="AL633" s="245"/>
      <c r="AM633" s="185"/>
      <c r="AN633" s="247"/>
      <c r="AO633" s="265"/>
      <c r="AP633" s="185"/>
      <c r="AQ633" s="185"/>
      <c r="AR633" s="185"/>
      <c r="AS633" s="295"/>
      <c r="AT633" s="295"/>
      <c r="AU633" s="295"/>
      <c r="AV633" s="249"/>
      <c r="AW633" s="249"/>
      <c r="AX633" s="249"/>
      <c r="AY633" s="249"/>
      <c r="AZ633" s="249"/>
      <c r="BA633" s="250"/>
      <c r="BB633" s="250"/>
      <c r="BC633" s="250"/>
      <c r="BD633" s="250"/>
      <c r="BM633" s="12">
        <f t="shared" si="95"/>
        <v>0</v>
      </c>
      <c r="BN633" s="37">
        <f t="shared" si="87"/>
        <v>2</v>
      </c>
      <c r="BO633" s="38">
        <f t="shared" si="88"/>
        <v>0.002777777777777778</v>
      </c>
      <c r="BP633" s="120">
        <f t="shared" si="89"/>
        <v>0</v>
      </c>
      <c r="BQ633" s="121">
        <f t="shared" si="90"/>
        <v>0</v>
      </c>
      <c r="BR633" s="108">
        <f t="shared" si="91"/>
        <v>0</v>
      </c>
      <c r="BS633" s="82">
        <f t="shared" si="92"/>
        <v>0</v>
      </c>
      <c r="BT633" s="136">
        <f t="shared" si="93"/>
        <v>0</v>
      </c>
      <c r="BU633" s="136">
        <f t="shared" si="94"/>
        <v>0</v>
      </c>
      <c r="BV633" s="109"/>
    </row>
    <row r="634" spans="1:74" ht="15.75" customHeight="1">
      <c r="A634" s="564"/>
      <c r="B634" s="212" t="s">
        <v>0</v>
      </c>
      <c r="C634" s="165"/>
      <c r="D634" s="165"/>
      <c r="E634" s="166"/>
      <c r="F634" s="165"/>
      <c r="G634" s="165"/>
      <c r="H634" s="165"/>
      <c r="I634" s="165"/>
      <c r="J634" s="165"/>
      <c r="K634" s="165"/>
      <c r="L634" s="185"/>
      <c r="M634" s="165"/>
      <c r="N634" s="165"/>
      <c r="O634" s="166"/>
      <c r="P634" s="165"/>
      <c r="Q634" s="165"/>
      <c r="R634" s="166"/>
      <c r="S634" s="193"/>
      <c r="T634" s="165"/>
      <c r="U634" s="166"/>
      <c r="V634" s="185"/>
      <c r="W634" s="185"/>
      <c r="X634" s="185"/>
      <c r="Y634" s="185"/>
      <c r="Z634" s="245"/>
      <c r="AA634" s="185"/>
      <c r="AB634" s="185">
        <v>6</v>
      </c>
      <c r="AC634" s="185"/>
      <c r="AD634" s="185"/>
      <c r="AE634" s="246"/>
      <c r="AF634" s="185"/>
      <c r="AG634" s="247"/>
      <c r="AH634" s="185"/>
      <c r="AI634" s="185"/>
      <c r="AJ634" s="185"/>
      <c r="AK634" s="185"/>
      <c r="AL634" s="245"/>
      <c r="AM634" s="185"/>
      <c r="AN634" s="247"/>
      <c r="AO634" s="265"/>
      <c r="AP634" s="185"/>
      <c r="AQ634" s="185"/>
      <c r="AR634" s="185"/>
      <c r="AS634" s="295"/>
      <c r="AT634" s="295"/>
      <c r="AU634" s="295"/>
      <c r="AV634" s="249"/>
      <c r="AW634" s="249"/>
      <c r="AX634" s="249"/>
      <c r="AY634" s="249"/>
      <c r="AZ634" s="249"/>
      <c r="BA634" s="250"/>
      <c r="BB634" s="250"/>
      <c r="BC634" s="250"/>
      <c r="BD634" s="250"/>
      <c r="BM634" s="12">
        <f t="shared" si="95"/>
        <v>0</v>
      </c>
      <c r="BN634" s="37">
        <f t="shared" si="87"/>
        <v>6</v>
      </c>
      <c r="BO634" s="38">
        <f t="shared" si="88"/>
        <v>0.008333333333333333</v>
      </c>
      <c r="BP634" s="120">
        <f t="shared" si="89"/>
        <v>0</v>
      </c>
      <c r="BQ634" s="121">
        <f t="shared" si="90"/>
        <v>0</v>
      </c>
      <c r="BR634" s="108">
        <f t="shared" si="91"/>
        <v>0</v>
      </c>
      <c r="BS634" s="82">
        <f t="shared" si="92"/>
        <v>0</v>
      </c>
      <c r="BT634" s="136">
        <f t="shared" si="93"/>
        <v>0</v>
      </c>
      <c r="BU634" s="136">
        <f t="shared" si="94"/>
        <v>0</v>
      </c>
      <c r="BV634" s="109"/>
    </row>
    <row r="635" spans="1:74" ht="49.5" customHeight="1">
      <c r="A635" s="564"/>
      <c r="B635" s="214" t="s">
        <v>319</v>
      </c>
      <c r="C635" s="165"/>
      <c r="D635" s="165"/>
      <c r="E635" s="166"/>
      <c r="F635" s="165"/>
      <c r="G635" s="165"/>
      <c r="H635" s="165"/>
      <c r="I635" s="165"/>
      <c r="J635" s="165"/>
      <c r="K635" s="165"/>
      <c r="L635" s="185"/>
      <c r="M635" s="165"/>
      <c r="N635" s="165"/>
      <c r="O635" s="166"/>
      <c r="P635" s="165"/>
      <c r="Q635" s="165"/>
      <c r="R635" s="166"/>
      <c r="S635" s="193"/>
      <c r="T635" s="165"/>
      <c r="U635" s="166"/>
      <c r="V635" s="185"/>
      <c r="W635" s="185"/>
      <c r="X635" s="185"/>
      <c r="Y635" s="185"/>
      <c r="Z635" s="245"/>
      <c r="AA635" s="185"/>
      <c r="AB635" s="185">
        <v>128</v>
      </c>
      <c r="AC635" s="185"/>
      <c r="AD635" s="185"/>
      <c r="AE635" s="246"/>
      <c r="AF635" s="185"/>
      <c r="AG635" s="247"/>
      <c r="AH635" s="185"/>
      <c r="AI635" s="185"/>
      <c r="AJ635" s="185"/>
      <c r="AK635" s="185"/>
      <c r="AL635" s="245"/>
      <c r="AM635" s="185"/>
      <c r="AN635" s="247"/>
      <c r="AO635" s="265"/>
      <c r="AP635" s="185"/>
      <c r="AQ635" s="185"/>
      <c r="AR635" s="185"/>
      <c r="AS635" s="295"/>
      <c r="AT635" s="295"/>
      <c r="AU635" s="295"/>
      <c r="AV635" s="249"/>
      <c r="AW635" s="249"/>
      <c r="AX635" s="249"/>
      <c r="AY635" s="249"/>
      <c r="AZ635" s="249"/>
      <c r="BA635" s="250"/>
      <c r="BB635" s="250"/>
      <c r="BC635" s="250"/>
      <c r="BD635" s="250"/>
      <c r="BM635" s="12">
        <f t="shared" si="95"/>
        <v>0</v>
      </c>
      <c r="BN635" s="37">
        <f t="shared" si="87"/>
        <v>128</v>
      </c>
      <c r="BO635" s="38">
        <f t="shared" si="88"/>
        <v>0.17777777777777778</v>
      </c>
      <c r="BP635" s="120">
        <f t="shared" si="89"/>
        <v>0</v>
      </c>
      <c r="BQ635" s="121">
        <f t="shared" si="90"/>
        <v>0</v>
      </c>
      <c r="BR635" s="108">
        <f t="shared" si="91"/>
        <v>0</v>
      </c>
      <c r="BS635" s="82">
        <f t="shared" si="92"/>
        <v>0</v>
      </c>
      <c r="BT635" s="136">
        <f t="shared" si="93"/>
        <v>0</v>
      </c>
      <c r="BU635" s="136">
        <f t="shared" si="94"/>
        <v>0</v>
      </c>
      <c r="BV635" s="109"/>
    </row>
    <row r="636" spans="1:74" ht="15.75" customHeight="1">
      <c r="A636" s="564"/>
      <c r="B636" s="212" t="s">
        <v>1</v>
      </c>
      <c r="C636" s="165"/>
      <c r="D636" s="165"/>
      <c r="E636" s="166"/>
      <c r="F636" s="165"/>
      <c r="G636" s="165"/>
      <c r="H636" s="165"/>
      <c r="I636" s="165"/>
      <c r="J636" s="165"/>
      <c r="K636" s="165"/>
      <c r="L636" s="185"/>
      <c r="M636" s="165"/>
      <c r="N636" s="165"/>
      <c r="O636" s="166"/>
      <c r="P636" s="165"/>
      <c r="Q636" s="165"/>
      <c r="R636" s="166"/>
      <c r="S636" s="193"/>
      <c r="T636" s="165"/>
      <c r="U636" s="166"/>
      <c r="V636" s="185"/>
      <c r="W636" s="185"/>
      <c r="X636" s="185"/>
      <c r="Y636" s="185"/>
      <c r="Z636" s="245"/>
      <c r="AA636" s="185"/>
      <c r="AB636" s="185">
        <v>2</v>
      </c>
      <c r="AC636" s="185"/>
      <c r="AD636" s="185"/>
      <c r="AE636" s="246"/>
      <c r="AF636" s="185"/>
      <c r="AG636" s="247"/>
      <c r="AH636" s="185"/>
      <c r="AI636" s="185"/>
      <c r="AJ636" s="185"/>
      <c r="AK636" s="185"/>
      <c r="AL636" s="245"/>
      <c r="AM636" s="185"/>
      <c r="AN636" s="247"/>
      <c r="AO636" s="265"/>
      <c r="AP636" s="185"/>
      <c r="AQ636" s="185"/>
      <c r="AR636" s="185"/>
      <c r="AS636" s="295"/>
      <c r="AT636" s="295"/>
      <c r="AU636" s="295"/>
      <c r="AV636" s="249"/>
      <c r="AW636" s="249"/>
      <c r="AX636" s="249"/>
      <c r="AY636" s="249"/>
      <c r="AZ636" s="249"/>
      <c r="BA636" s="250"/>
      <c r="BB636" s="250"/>
      <c r="BC636" s="250"/>
      <c r="BD636" s="250"/>
      <c r="BM636" s="12">
        <f t="shared" si="95"/>
        <v>0</v>
      </c>
      <c r="BN636" s="37">
        <f t="shared" si="87"/>
        <v>2</v>
      </c>
      <c r="BO636" s="38">
        <f t="shared" si="88"/>
        <v>0.002777777777777778</v>
      </c>
      <c r="BP636" s="120">
        <f t="shared" si="89"/>
        <v>0</v>
      </c>
      <c r="BQ636" s="121">
        <f t="shared" si="90"/>
        <v>0</v>
      </c>
      <c r="BR636" s="108">
        <f t="shared" si="91"/>
        <v>0</v>
      </c>
      <c r="BS636" s="82">
        <f t="shared" si="92"/>
        <v>0</v>
      </c>
      <c r="BT636" s="136">
        <f t="shared" si="93"/>
        <v>0</v>
      </c>
      <c r="BU636" s="136">
        <f t="shared" si="94"/>
        <v>0</v>
      </c>
      <c r="BV636" s="109"/>
    </row>
    <row r="637" spans="1:74" ht="15.75" customHeight="1">
      <c r="A637" s="565"/>
      <c r="B637" s="212" t="s">
        <v>0</v>
      </c>
      <c r="C637" s="165"/>
      <c r="D637" s="165"/>
      <c r="E637" s="166"/>
      <c r="F637" s="165"/>
      <c r="G637" s="165"/>
      <c r="H637" s="165"/>
      <c r="I637" s="165"/>
      <c r="J637" s="165"/>
      <c r="K637" s="165"/>
      <c r="L637" s="185"/>
      <c r="M637" s="165"/>
      <c r="N637" s="165"/>
      <c r="O637" s="166"/>
      <c r="P637" s="165"/>
      <c r="Q637" s="165"/>
      <c r="R637" s="166"/>
      <c r="S637" s="193"/>
      <c r="T637" s="165"/>
      <c r="U637" s="166"/>
      <c r="V637" s="185"/>
      <c r="W637" s="185"/>
      <c r="X637" s="185"/>
      <c r="Y637" s="185"/>
      <c r="Z637" s="245"/>
      <c r="AA637" s="185"/>
      <c r="AB637" s="185">
        <v>6</v>
      </c>
      <c r="AC637" s="185"/>
      <c r="AD637" s="185"/>
      <c r="AE637" s="246"/>
      <c r="AF637" s="185"/>
      <c r="AG637" s="247"/>
      <c r="AH637" s="185"/>
      <c r="AI637" s="185"/>
      <c r="AJ637" s="185"/>
      <c r="AK637" s="185"/>
      <c r="AL637" s="245"/>
      <c r="AM637" s="185"/>
      <c r="AN637" s="247"/>
      <c r="AO637" s="265"/>
      <c r="AP637" s="185"/>
      <c r="AQ637" s="185"/>
      <c r="AR637" s="185"/>
      <c r="AS637" s="295"/>
      <c r="AT637" s="295"/>
      <c r="AU637" s="295"/>
      <c r="AV637" s="249"/>
      <c r="AW637" s="249"/>
      <c r="AX637" s="249"/>
      <c r="AY637" s="249"/>
      <c r="AZ637" s="249"/>
      <c r="BA637" s="250"/>
      <c r="BB637" s="250"/>
      <c r="BC637" s="250"/>
      <c r="BD637" s="250"/>
      <c r="BM637" s="12">
        <f t="shared" si="95"/>
        <v>0</v>
      </c>
      <c r="BN637" s="37">
        <f t="shared" si="87"/>
        <v>6</v>
      </c>
      <c r="BO637" s="38">
        <f t="shared" si="88"/>
        <v>0.008333333333333333</v>
      </c>
      <c r="BP637" s="120">
        <f t="shared" si="89"/>
        <v>0</v>
      </c>
      <c r="BQ637" s="121">
        <f t="shared" si="90"/>
        <v>0</v>
      </c>
      <c r="BR637" s="108">
        <f t="shared" si="91"/>
        <v>0</v>
      </c>
      <c r="BS637" s="82">
        <f t="shared" si="92"/>
        <v>0</v>
      </c>
      <c r="BT637" s="136">
        <f t="shared" si="93"/>
        <v>0</v>
      </c>
      <c r="BU637" s="136">
        <f t="shared" si="94"/>
        <v>0</v>
      </c>
      <c r="BV637" s="109"/>
    </row>
    <row r="638" spans="1:75" ht="68.25" customHeight="1">
      <c r="A638" s="23"/>
      <c r="B638" s="217" t="s">
        <v>185</v>
      </c>
      <c r="C638" s="328"/>
      <c r="D638" s="328"/>
      <c r="E638" s="334"/>
      <c r="F638" s="328" t="s">
        <v>142</v>
      </c>
      <c r="G638" s="328"/>
      <c r="H638" s="328"/>
      <c r="I638" s="328"/>
      <c r="J638" s="328"/>
      <c r="K638" s="328"/>
      <c r="L638" s="204"/>
      <c r="M638" s="328"/>
      <c r="N638" s="328"/>
      <c r="O638" s="334"/>
      <c r="P638" s="202"/>
      <c r="Q638" s="202"/>
      <c r="R638" s="203"/>
      <c r="S638" s="202"/>
      <c r="T638" s="202"/>
      <c r="U638" s="203"/>
      <c r="V638" s="204"/>
      <c r="W638" s="204"/>
      <c r="X638" s="204"/>
      <c r="Y638" s="204">
        <v>226</v>
      </c>
      <c r="Z638" s="204"/>
      <c r="AA638" s="204"/>
      <c r="AB638" s="204"/>
      <c r="AC638" s="204"/>
      <c r="AD638" s="204"/>
      <c r="AE638" s="205"/>
      <c r="AF638" s="204"/>
      <c r="AG638" s="205"/>
      <c r="AH638" s="204"/>
      <c r="AI638" s="204"/>
      <c r="AJ638" s="473"/>
      <c r="AK638" s="88"/>
      <c r="AL638" s="88"/>
      <c r="AM638" s="88"/>
      <c r="AN638" s="160"/>
      <c r="AO638" s="88"/>
      <c r="AP638" s="88"/>
      <c r="AQ638" s="88"/>
      <c r="AR638" s="128"/>
      <c r="AS638" s="17"/>
      <c r="AT638" s="17"/>
      <c r="AU638" s="17"/>
      <c r="AV638" s="17"/>
      <c r="AW638" s="17"/>
      <c r="AX638" s="17"/>
      <c r="AY638" s="17"/>
      <c r="AZ638" s="17"/>
      <c r="BA638" s="136"/>
      <c r="BB638" s="136"/>
      <c r="BC638" s="136"/>
      <c r="BD638" s="136"/>
      <c r="BE638" s="356"/>
      <c r="BF638" s="356"/>
      <c r="BG638" s="356"/>
      <c r="BH638" s="356"/>
      <c r="BI638" s="356"/>
      <c r="BJ638" s="356"/>
      <c r="BK638" s="356"/>
      <c r="BL638" s="19"/>
      <c r="BM638" s="12">
        <f aca="true" t="shared" si="96" ref="BM638:BM654">BL638/720</f>
        <v>0</v>
      </c>
      <c r="BN638" s="539">
        <f>AR638+AQ638+AP638+AO638+AM638+AL638+AK638+AJ638+AI638+AH638+AF638+AD638+AC638+AB638+AA638+Z638+Y638+X638+W638+V638+T638+S638</f>
        <v>226</v>
      </c>
      <c r="BO638" s="539">
        <f aca="true" t="shared" si="97" ref="BO638:BO654">BN638/720</f>
        <v>0.3138888888888889</v>
      </c>
      <c r="BP638" s="120">
        <f aca="true" t="shared" si="98" ref="BP638:BP654">E638+O638+R638+U638+AE638+AG638+AN638+BF638+BG638+BI638+BJ638+BK638</f>
        <v>0</v>
      </c>
      <c r="BQ638" s="121">
        <f aca="true" t="shared" si="99" ref="BQ638:BQ654">BP638/720</f>
        <v>0</v>
      </c>
      <c r="BR638" s="108">
        <f aca="true" t="shared" si="100" ref="BR638:BR654">AS638+AT638+AU638+AV638+AW638+AX638+AY638+AZ638</f>
        <v>0</v>
      </c>
      <c r="BS638" s="82">
        <f aca="true" t="shared" si="101" ref="BS638:BS654">BR638/720</f>
        <v>0</v>
      </c>
      <c r="BT638" s="136">
        <f aca="true" t="shared" si="102" ref="BT638:BT654">BA638+BC638+BB638+BD638</f>
        <v>0</v>
      </c>
      <c r="BU638" s="136">
        <f aca="true" t="shared" si="103" ref="BU638:BU654">BT638/720</f>
        <v>0</v>
      </c>
      <c r="BV638" s="109"/>
      <c r="BW638" s="110"/>
    </row>
    <row r="639" spans="1:75" ht="15.75" customHeight="1">
      <c r="A639" s="23"/>
      <c r="B639" s="168" t="s">
        <v>1</v>
      </c>
      <c r="C639" s="328"/>
      <c r="D639" s="328"/>
      <c r="E639" s="334"/>
      <c r="F639" s="328"/>
      <c r="G639" s="328"/>
      <c r="H639" s="328"/>
      <c r="I639" s="328"/>
      <c r="J639" s="328"/>
      <c r="K639" s="328"/>
      <c r="L639" s="204"/>
      <c r="M639" s="328"/>
      <c r="N639" s="328"/>
      <c r="O639" s="334"/>
      <c r="P639" s="202"/>
      <c r="Q639" s="202"/>
      <c r="R639" s="203"/>
      <c r="S639" s="202"/>
      <c r="T639" s="202"/>
      <c r="U639" s="203"/>
      <c r="V639" s="204"/>
      <c r="W639" s="204"/>
      <c r="X639" s="204"/>
      <c r="Y639" s="204">
        <v>2</v>
      </c>
      <c r="Z639" s="204"/>
      <c r="AA639" s="204"/>
      <c r="AB639" s="204"/>
      <c r="AC639" s="204"/>
      <c r="AD639" s="204"/>
      <c r="AE639" s="205"/>
      <c r="AF639" s="204"/>
      <c r="AG639" s="205"/>
      <c r="AH639" s="204"/>
      <c r="AI639" s="204"/>
      <c r="AJ639" s="473"/>
      <c r="AK639" s="88"/>
      <c r="AL639" s="88"/>
      <c r="AM639" s="88"/>
      <c r="AN639" s="160"/>
      <c r="AO639" s="88"/>
      <c r="AP639" s="88"/>
      <c r="AQ639" s="88"/>
      <c r="AR639" s="128"/>
      <c r="AS639" s="17"/>
      <c r="AT639" s="17"/>
      <c r="AU639" s="17"/>
      <c r="AV639" s="17"/>
      <c r="AW639" s="17"/>
      <c r="AX639" s="17"/>
      <c r="AY639" s="17"/>
      <c r="AZ639" s="17"/>
      <c r="BA639" s="136"/>
      <c r="BB639" s="136"/>
      <c r="BC639" s="136"/>
      <c r="BD639" s="136"/>
      <c r="BE639" s="356"/>
      <c r="BF639" s="356"/>
      <c r="BG639" s="356"/>
      <c r="BH639" s="356"/>
      <c r="BI639" s="356"/>
      <c r="BJ639" s="356"/>
      <c r="BK639" s="356"/>
      <c r="BL639" s="19"/>
      <c r="BM639" s="12">
        <f t="shared" si="96"/>
        <v>0</v>
      </c>
      <c r="BN639" s="37">
        <f aca="true" t="shared" si="104" ref="BN639:BN654">C639+D639+F639+G639+H639+I639+J639+K639+L639+M639+N639+P639+Q639+S639+T639+V639+W639+X639+Y639+Z639+AA639+AB639+AC639+AD639+AF639+AH639+AI639+AJ639+AK639+AL639+AM639+AO639+AP639+AQ639+AR639+BE639+BH639</f>
        <v>2</v>
      </c>
      <c r="BO639" s="38">
        <f t="shared" si="97"/>
        <v>0.002777777777777778</v>
      </c>
      <c r="BP639" s="120">
        <f t="shared" si="98"/>
        <v>0</v>
      </c>
      <c r="BQ639" s="121">
        <f t="shared" si="99"/>
        <v>0</v>
      </c>
      <c r="BR639" s="108">
        <f t="shared" si="100"/>
        <v>0</v>
      </c>
      <c r="BS639" s="82">
        <f t="shared" si="101"/>
        <v>0</v>
      </c>
      <c r="BT639" s="136">
        <f t="shared" si="102"/>
        <v>0</v>
      </c>
      <c r="BU639" s="136">
        <f t="shared" si="103"/>
        <v>0</v>
      </c>
      <c r="BV639" s="109"/>
      <c r="BW639" s="110"/>
    </row>
    <row r="640" spans="1:75" ht="15.75" customHeight="1">
      <c r="A640" s="23"/>
      <c r="B640" s="167" t="s">
        <v>0</v>
      </c>
      <c r="C640" s="328"/>
      <c r="D640" s="328"/>
      <c r="E640" s="334"/>
      <c r="F640" s="328"/>
      <c r="G640" s="328"/>
      <c r="H640" s="328"/>
      <c r="I640" s="328"/>
      <c r="J640" s="328"/>
      <c r="K640" s="328"/>
      <c r="L640" s="204"/>
      <c r="M640" s="328"/>
      <c r="N640" s="328"/>
      <c r="O640" s="334"/>
      <c r="P640" s="202"/>
      <c r="Q640" s="202"/>
      <c r="R640" s="203"/>
      <c r="S640" s="202"/>
      <c r="T640" s="202"/>
      <c r="U640" s="203"/>
      <c r="V640" s="204"/>
      <c r="W640" s="204"/>
      <c r="X640" s="204"/>
      <c r="Y640" s="204">
        <v>6</v>
      </c>
      <c r="Z640" s="204"/>
      <c r="AA640" s="204"/>
      <c r="AB640" s="204"/>
      <c r="AC640" s="204"/>
      <c r="AD640" s="204"/>
      <c r="AE640" s="205"/>
      <c r="AF640" s="204"/>
      <c r="AG640" s="205"/>
      <c r="AH640" s="204"/>
      <c r="AI640" s="204"/>
      <c r="AJ640" s="473"/>
      <c r="AK640" s="88"/>
      <c r="AL640" s="88"/>
      <c r="AM640" s="88"/>
      <c r="AN640" s="160"/>
      <c r="AO640" s="88"/>
      <c r="AP640" s="88"/>
      <c r="AQ640" s="88"/>
      <c r="AR640" s="128"/>
      <c r="AS640" s="17"/>
      <c r="AT640" s="17"/>
      <c r="AU640" s="17"/>
      <c r="AV640" s="17"/>
      <c r="AW640" s="17"/>
      <c r="AX640" s="17"/>
      <c r="AY640" s="17"/>
      <c r="AZ640" s="17"/>
      <c r="BA640" s="136"/>
      <c r="BB640" s="136"/>
      <c r="BC640" s="136"/>
      <c r="BD640" s="136"/>
      <c r="BE640" s="356"/>
      <c r="BF640" s="356"/>
      <c r="BG640" s="356"/>
      <c r="BH640" s="356"/>
      <c r="BI640" s="356"/>
      <c r="BJ640" s="356"/>
      <c r="BK640" s="356"/>
      <c r="BL640" s="19"/>
      <c r="BM640" s="12">
        <f t="shared" si="96"/>
        <v>0</v>
      </c>
      <c r="BN640" s="37">
        <f t="shared" si="104"/>
        <v>6</v>
      </c>
      <c r="BO640" s="38">
        <f t="shared" si="97"/>
        <v>0.008333333333333333</v>
      </c>
      <c r="BP640" s="120">
        <f t="shared" si="98"/>
        <v>0</v>
      </c>
      <c r="BQ640" s="121">
        <f t="shared" si="99"/>
        <v>0</v>
      </c>
      <c r="BR640" s="108">
        <f t="shared" si="100"/>
        <v>0</v>
      </c>
      <c r="BS640" s="82">
        <f t="shared" si="101"/>
        <v>0</v>
      </c>
      <c r="BT640" s="136">
        <f t="shared" si="102"/>
        <v>0</v>
      </c>
      <c r="BU640" s="136">
        <f t="shared" si="103"/>
        <v>0</v>
      </c>
      <c r="BV640" s="109"/>
      <c r="BW640" s="110"/>
    </row>
    <row r="641" spans="1:75" ht="57.75" customHeight="1">
      <c r="A641" s="23"/>
      <c r="B641" s="206" t="s">
        <v>186</v>
      </c>
      <c r="C641" s="328"/>
      <c r="D641" s="328"/>
      <c r="E641" s="334"/>
      <c r="F641" s="328"/>
      <c r="G641" s="328"/>
      <c r="H641" s="328"/>
      <c r="I641" s="328"/>
      <c r="J641" s="328"/>
      <c r="K641" s="328"/>
      <c r="L641" s="204"/>
      <c r="M641" s="328"/>
      <c r="N641" s="328"/>
      <c r="O641" s="334"/>
      <c r="P641" s="202"/>
      <c r="Q641" s="202"/>
      <c r="R641" s="203"/>
      <c r="S641" s="202"/>
      <c r="T641" s="202"/>
      <c r="U641" s="203"/>
      <c r="V641" s="204"/>
      <c r="W641" s="204"/>
      <c r="X641" s="204"/>
      <c r="Y641" s="204">
        <v>50</v>
      </c>
      <c r="Z641" s="204"/>
      <c r="AA641" s="204"/>
      <c r="AB641" s="204"/>
      <c r="AC641" s="204"/>
      <c r="AD641" s="204"/>
      <c r="AE641" s="205"/>
      <c r="AF641" s="204"/>
      <c r="AG641" s="205"/>
      <c r="AH641" s="204"/>
      <c r="AI641" s="204"/>
      <c r="AJ641" s="473"/>
      <c r="AK641" s="88"/>
      <c r="AL641" s="88"/>
      <c r="AM641" s="88"/>
      <c r="AN641" s="160"/>
      <c r="AO641" s="88"/>
      <c r="AP641" s="88"/>
      <c r="AQ641" s="88"/>
      <c r="AR641" s="128"/>
      <c r="AS641" s="17"/>
      <c r="AT641" s="17"/>
      <c r="AU641" s="17"/>
      <c r="AV641" s="17"/>
      <c r="AW641" s="17"/>
      <c r="AX641" s="17"/>
      <c r="AY641" s="17"/>
      <c r="AZ641" s="17"/>
      <c r="BA641" s="136"/>
      <c r="BB641" s="136"/>
      <c r="BC641" s="136"/>
      <c r="BD641" s="136"/>
      <c r="BE641" s="356"/>
      <c r="BF641" s="356"/>
      <c r="BG641" s="356"/>
      <c r="BH641" s="356"/>
      <c r="BI641" s="356"/>
      <c r="BJ641" s="356"/>
      <c r="BK641" s="356"/>
      <c r="BL641" s="19"/>
      <c r="BM641" s="12">
        <f t="shared" si="96"/>
        <v>0</v>
      </c>
      <c r="BN641" s="37">
        <f t="shared" si="104"/>
        <v>50</v>
      </c>
      <c r="BO641" s="38">
        <f t="shared" si="97"/>
        <v>0.06944444444444445</v>
      </c>
      <c r="BP641" s="120">
        <f t="shared" si="98"/>
        <v>0</v>
      </c>
      <c r="BQ641" s="121">
        <f t="shared" si="99"/>
        <v>0</v>
      </c>
      <c r="BR641" s="108">
        <f t="shared" si="100"/>
        <v>0</v>
      </c>
      <c r="BS641" s="82">
        <f t="shared" si="101"/>
        <v>0</v>
      </c>
      <c r="BT641" s="136">
        <f t="shared" si="102"/>
        <v>0</v>
      </c>
      <c r="BU641" s="136">
        <f t="shared" si="103"/>
        <v>0</v>
      </c>
      <c r="BV641" s="109"/>
      <c r="BW641" s="110"/>
    </row>
    <row r="642" spans="1:75" ht="15.75" customHeight="1">
      <c r="A642" s="23"/>
      <c r="B642" s="168" t="s">
        <v>1</v>
      </c>
      <c r="C642" s="328"/>
      <c r="D642" s="328"/>
      <c r="E642" s="334"/>
      <c r="F642" s="328"/>
      <c r="G642" s="328"/>
      <c r="H642" s="328"/>
      <c r="I642" s="328"/>
      <c r="J642" s="328"/>
      <c r="K642" s="328"/>
      <c r="L642" s="204"/>
      <c r="M642" s="328"/>
      <c r="N642" s="328"/>
      <c r="O642" s="334"/>
      <c r="P642" s="202"/>
      <c r="Q642" s="202"/>
      <c r="R642" s="203"/>
      <c r="S642" s="202"/>
      <c r="T642" s="202"/>
      <c r="U642" s="203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5"/>
      <c r="AF642" s="204"/>
      <c r="AG642" s="205"/>
      <c r="AH642" s="204"/>
      <c r="AI642" s="204"/>
      <c r="AJ642" s="473"/>
      <c r="AK642" s="88"/>
      <c r="AL642" s="88"/>
      <c r="AM642" s="88"/>
      <c r="AN642" s="160"/>
      <c r="AO642" s="88"/>
      <c r="AP642" s="88"/>
      <c r="AQ642" s="88"/>
      <c r="AR642" s="128"/>
      <c r="AS642" s="17"/>
      <c r="AT642" s="17"/>
      <c r="AU642" s="17"/>
      <c r="AV642" s="17"/>
      <c r="AW642" s="17"/>
      <c r="AX642" s="17"/>
      <c r="AY642" s="17"/>
      <c r="AZ642" s="17"/>
      <c r="BA642" s="136"/>
      <c r="BB642" s="136"/>
      <c r="BC642" s="136"/>
      <c r="BD642" s="136"/>
      <c r="BE642" s="356"/>
      <c r="BF642" s="356"/>
      <c r="BG642" s="356"/>
      <c r="BH642" s="356"/>
      <c r="BI642" s="356"/>
      <c r="BJ642" s="356"/>
      <c r="BK642" s="356"/>
      <c r="BL642" s="19"/>
      <c r="BM642" s="12">
        <f t="shared" si="96"/>
        <v>0</v>
      </c>
      <c r="BN642" s="37">
        <f t="shared" si="104"/>
        <v>0</v>
      </c>
      <c r="BO642" s="38">
        <f t="shared" si="97"/>
        <v>0</v>
      </c>
      <c r="BP642" s="120">
        <f t="shared" si="98"/>
        <v>0</v>
      </c>
      <c r="BQ642" s="121">
        <f t="shared" si="99"/>
        <v>0</v>
      </c>
      <c r="BR642" s="108">
        <f t="shared" si="100"/>
        <v>0</v>
      </c>
      <c r="BS642" s="82">
        <f t="shared" si="101"/>
        <v>0</v>
      </c>
      <c r="BT642" s="136">
        <f t="shared" si="102"/>
        <v>0</v>
      </c>
      <c r="BU642" s="136">
        <f t="shared" si="103"/>
        <v>0</v>
      </c>
      <c r="BV642" s="109"/>
      <c r="BW642" s="110"/>
    </row>
    <row r="643" spans="1:75" ht="15.75" customHeight="1">
      <c r="A643" s="23"/>
      <c r="B643" s="167" t="s">
        <v>0</v>
      </c>
      <c r="C643" s="328"/>
      <c r="D643" s="328"/>
      <c r="E643" s="334"/>
      <c r="F643" s="328"/>
      <c r="G643" s="328"/>
      <c r="H643" s="328"/>
      <c r="I643" s="328"/>
      <c r="J643" s="328"/>
      <c r="K643" s="328"/>
      <c r="L643" s="204"/>
      <c r="M643" s="328"/>
      <c r="N643" s="328"/>
      <c r="O643" s="334"/>
      <c r="P643" s="202"/>
      <c r="Q643" s="202"/>
      <c r="R643" s="203"/>
      <c r="S643" s="202"/>
      <c r="T643" s="202"/>
      <c r="U643" s="203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5"/>
      <c r="AF643" s="204"/>
      <c r="AG643" s="205"/>
      <c r="AH643" s="204"/>
      <c r="AI643" s="204"/>
      <c r="AJ643" s="473"/>
      <c r="AK643" s="88"/>
      <c r="AL643" s="88"/>
      <c r="AM643" s="88"/>
      <c r="AN643" s="160"/>
      <c r="AO643" s="88"/>
      <c r="AP643" s="88"/>
      <c r="AQ643" s="88"/>
      <c r="AR643" s="128"/>
      <c r="AS643" s="17"/>
      <c r="AT643" s="17"/>
      <c r="AU643" s="17"/>
      <c r="AV643" s="17"/>
      <c r="AW643" s="17"/>
      <c r="AX643" s="17"/>
      <c r="AY643" s="17"/>
      <c r="AZ643" s="17"/>
      <c r="BA643" s="136"/>
      <c r="BB643" s="136"/>
      <c r="BC643" s="136"/>
      <c r="BD643" s="136"/>
      <c r="BE643" s="356"/>
      <c r="BF643" s="356"/>
      <c r="BG643" s="356"/>
      <c r="BH643" s="356"/>
      <c r="BI643" s="356"/>
      <c r="BJ643" s="356"/>
      <c r="BK643" s="356"/>
      <c r="BL643" s="19"/>
      <c r="BM643" s="12">
        <f t="shared" si="96"/>
        <v>0</v>
      </c>
      <c r="BN643" s="37">
        <f t="shared" si="104"/>
        <v>0</v>
      </c>
      <c r="BO643" s="38">
        <f t="shared" si="97"/>
        <v>0</v>
      </c>
      <c r="BP643" s="120">
        <f t="shared" si="98"/>
        <v>0</v>
      </c>
      <c r="BQ643" s="121">
        <f t="shared" si="99"/>
        <v>0</v>
      </c>
      <c r="BR643" s="108">
        <f t="shared" si="100"/>
        <v>0</v>
      </c>
      <c r="BS643" s="82">
        <f t="shared" si="101"/>
        <v>0</v>
      </c>
      <c r="BT643" s="136">
        <f t="shared" si="102"/>
        <v>0</v>
      </c>
      <c r="BU643" s="136">
        <f t="shared" si="103"/>
        <v>0</v>
      </c>
      <c r="BV643" s="109"/>
      <c r="BW643" s="110"/>
    </row>
    <row r="644" spans="1:75" s="4" customFormat="1" ht="35.25" customHeight="1">
      <c r="A644" s="552" t="s">
        <v>113</v>
      </c>
      <c r="B644" s="171" t="s">
        <v>362</v>
      </c>
      <c r="C644" s="165"/>
      <c r="D644" s="165"/>
      <c r="E644" s="166"/>
      <c r="F644" s="165"/>
      <c r="G644" s="165"/>
      <c r="H644" s="165"/>
      <c r="I644" s="165"/>
      <c r="J644" s="165"/>
      <c r="K644" s="165"/>
      <c r="L644" s="185"/>
      <c r="M644" s="165"/>
      <c r="N644" s="165"/>
      <c r="O644" s="166"/>
      <c r="P644" s="165"/>
      <c r="Q644" s="165"/>
      <c r="R644" s="166"/>
      <c r="S644" s="193"/>
      <c r="T644" s="165"/>
      <c r="U644" s="166"/>
      <c r="V644" s="185"/>
      <c r="W644" s="185"/>
      <c r="X644" s="185"/>
      <c r="Y644" s="185"/>
      <c r="Z644" s="245"/>
      <c r="AA644" s="185"/>
      <c r="AB644" s="185"/>
      <c r="AC644" s="185"/>
      <c r="AD644" s="185"/>
      <c r="AE644" s="246"/>
      <c r="AF644" s="185"/>
      <c r="AG644" s="247"/>
      <c r="AH644" s="185"/>
      <c r="AI644" s="185"/>
      <c r="AJ644" s="185"/>
      <c r="AK644" s="185"/>
      <c r="AL644" s="245"/>
      <c r="AM644" s="185"/>
      <c r="AN644" s="247"/>
      <c r="AO644" s="248"/>
      <c r="AP644" s="185"/>
      <c r="AQ644" s="185"/>
      <c r="AR644" s="185"/>
      <c r="AS644" s="244"/>
      <c r="AT644" s="244"/>
      <c r="AU644" s="244"/>
      <c r="AV644" s="249">
        <v>354</v>
      </c>
      <c r="AW644" s="249"/>
      <c r="AX644" s="249"/>
      <c r="AY644" s="249"/>
      <c r="AZ644" s="249"/>
      <c r="BA644" s="250"/>
      <c r="BB644" s="250"/>
      <c r="BC644" s="250"/>
      <c r="BD644" s="250"/>
      <c r="BE644" s="357"/>
      <c r="BF644" s="357"/>
      <c r="BG644" s="357"/>
      <c r="BH644" s="357"/>
      <c r="BI644" s="357"/>
      <c r="BJ644" s="357"/>
      <c r="BK644" s="357"/>
      <c r="BL644" s="20"/>
      <c r="BM644" s="12">
        <f t="shared" si="96"/>
        <v>0</v>
      </c>
      <c r="BN644" s="37">
        <f t="shared" si="104"/>
        <v>0</v>
      </c>
      <c r="BO644" s="38">
        <f t="shared" si="97"/>
        <v>0</v>
      </c>
      <c r="BP644" s="120">
        <f t="shared" si="98"/>
        <v>0</v>
      </c>
      <c r="BQ644" s="121">
        <f t="shared" si="99"/>
        <v>0</v>
      </c>
      <c r="BR644" s="108">
        <f t="shared" si="100"/>
        <v>354</v>
      </c>
      <c r="BS644" s="82">
        <f t="shared" si="101"/>
        <v>0.49166666666666664</v>
      </c>
      <c r="BT644" s="136">
        <f t="shared" si="102"/>
        <v>0</v>
      </c>
      <c r="BU644" s="136">
        <f t="shared" si="103"/>
        <v>0</v>
      </c>
      <c r="BV644" s="109"/>
      <c r="BW644" s="69"/>
    </row>
    <row r="645" spans="1:75" s="4" customFormat="1" ht="16.5" customHeight="1">
      <c r="A645" s="553"/>
      <c r="B645" s="171" t="s">
        <v>1</v>
      </c>
      <c r="C645" s="165"/>
      <c r="D645" s="165"/>
      <c r="E645" s="166"/>
      <c r="F645" s="165"/>
      <c r="G645" s="165"/>
      <c r="H645" s="165"/>
      <c r="I645" s="165"/>
      <c r="J645" s="165"/>
      <c r="K645" s="165"/>
      <c r="L645" s="185"/>
      <c r="M645" s="165"/>
      <c r="N645" s="165"/>
      <c r="O645" s="166"/>
      <c r="P645" s="165"/>
      <c r="Q645" s="165"/>
      <c r="R645" s="166"/>
      <c r="S645" s="193"/>
      <c r="T645" s="165"/>
      <c r="U645" s="166"/>
      <c r="V645" s="185"/>
      <c r="W645" s="185"/>
      <c r="X645" s="185"/>
      <c r="Y645" s="185"/>
      <c r="Z645" s="245"/>
      <c r="AA645" s="185"/>
      <c r="AB645" s="185"/>
      <c r="AC645" s="185"/>
      <c r="AD645" s="185"/>
      <c r="AE645" s="246"/>
      <c r="AF645" s="185"/>
      <c r="AG645" s="247"/>
      <c r="AH645" s="185"/>
      <c r="AI645" s="185"/>
      <c r="AJ645" s="185"/>
      <c r="AK645" s="185"/>
      <c r="AL645" s="245"/>
      <c r="AM645" s="185"/>
      <c r="AN645" s="247"/>
      <c r="AO645" s="248"/>
      <c r="AP645" s="185"/>
      <c r="AQ645" s="185"/>
      <c r="AR645" s="185"/>
      <c r="AS645" s="244"/>
      <c r="AT645" s="244"/>
      <c r="AU645" s="244"/>
      <c r="AV645" s="249">
        <v>2</v>
      </c>
      <c r="AW645" s="249"/>
      <c r="AX645" s="249"/>
      <c r="AY645" s="249"/>
      <c r="AZ645" s="249"/>
      <c r="BA645" s="250"/>
      <c r="BB645" s="250"/>
      <c r="BC645" s="250"/>
      <c r="BD645" s="250"/>
      <c r="BE645" s="357"/>
      <c r="BF645" s="357"/>
      <c r="BG645" s="357"/>
      <c r="BH645" s="357"/>
      <c r="BI645" s="357"/>
      <c r="BJ645" s="357"/>
      <c r="BK645" s="357"/>
      <c r="BL645" s="20"/>
      <c r="BM645" s="12">
        <f t="shared" si="96"/>
        <v>0</v>
      </c>
      <c r="BN645" s="37">
        <f t="shared" si="104"/>
        <v>0</v>
      </c>
      <c r="BO645" s="38">
        <f t="shared" si="97"/>
        <v>0</v>
      </c>
      <c r="BP645" s="120">
        <f t="shared" si="98"/>
        <v>0</v>
      </c>
      <c r="BQ645" s="121">
        <f t="shared" si="99"/>
        <v>0</v>
      </c>
      <c r="BR645" s="108">
        <f t="shared" si="100"/>
        <v>2</v>
      </c>
      <c r="BS645" s="82">
        <f t="shared" si="101"/>
        <v>0.002777777777777778</v>
      </c>
      <c r="BT645" s="136">
        <f t="shared" si="102"/>
        <v>0</v>
      </c>
      <c r="BU645" s="136">
        <f t="shared" si="103"/>
        <v>0</v>
      </c>
      <c r="BV645" s="109"/>
      <c r="BW645" s="69"/>
    </row>
    <row r="646" spans="1:75" s="4" customFormat="1" ht="16.5" customHeight="1">
      <c r="A646" s="553"/>
      <c r="B646" s="171" t="s">
        <v>0</v>
      </c>
      <c r="C646" s="165"/>
      <c r="D646" s="165"/>
      <c r="E646" s="166"/>
      <c r="F646" s="165"/>
      <c r="G646" s="165"/>
      <c r="H646" s="165"/>
      <c r="I646" s="165"/>
      <c r="J646" s="165"/>
      <c r="K646" s="165"/>
      <c r="L646" s="185"/>
      <c r="M646" s="165"/>
      <c r="N646" s="165"/>
      <c r="O646" s="166"/>
      <c r="P646" s="165"/>
      <c r="Q646" s="165"/>
      <c r="R646" s="166"/>
      <c r="S646" s="193"/>
      <c r="T646" s="165"/>
      <c r="U646" s="166"/>
      <c r="V646" s="185"/>
      <c r="W646" s="185"/>
      <c r="X646" s="185"/>
      <c r="Y646" s="185"/>
      <c r="Z646" s="245"/>
      <c r="AA646" s="185"/>
      <c r="AB646" s="185"/>
      <c r="AC646" s="185"/>
      <c r="AD646" s="185"/>
      <c r="AE646" s="246"/>
      <c r="AF646" s="185"/>
      <c r="AG646" s="247"/>
      <c r="AH646" s="185"/>
      <c r="AI646" s="185"/>
      <c r="AJ646" s="185"/>
      <c r="AK646" s="185"/>
      <c r="AL646" s="245"/>
      <c r="AM646" s="185"/>
      <c r="AN646" s="247"/>
      <c r="AO646" s="248"/>
      <c r="AP646" s="185"/>
      <c r="AQ646" s="185"/>
      <c r="AR646" s="185"/>
      <c r="AS646" s="244"/>
      <c r="AT646" s="244"/>
      <c r="AU646" s="244"/>
      <c r="AV646" s="249">
        <v>6</v>
      </c>
      <c r="AW646" s="249"/>
      <c r="AX646" s="249"/>
      <c r="AY646" s="249"/>
      <c r="AZ646" s="249"/>
      <c r="BA646" s="250"/>
      <c r="BB646" s="250"/>
      <c r="BC646" s="250"/>
      <c r="BD646" s="250"/>
      <c r="BE646" s="357"/>
      <c r="BF646" s="357"/>
      <c r="BG646" s="357"/>
      <c r="BH646" s="357"/>
      <c r="BI646" s="357"/>
      <c r="BJ646" s="357"/>
      <c r="BK646" s="357"/>
      <c r="BL646" s="20"/>
      <c r="BM646" s="12">
        <f t="shared" si="96"/>
        <v>0</v>
      </c>
      <c r="BN646" s="37">
        <f t="shared" si="104"/>
        <v>0</v>
      </c>
      <c r="BO646" s="38">
        <f t="shared" si="97"/>
        <v>0</v>
      </c>
      <c r="BP646" s="120">
        <f t="shared" si="98"/>
        <v>0</v>
      </c>
      <c r="BQ646" s="121">
        <f t="shared" si="99"/>
        <v>0</v>
      </c>
      <c r="BR646" s="108">
        <f t="shared" si="100"/>
        <v>6</v>
      </c>
      <c r="BS646" s="82">
        <f t="shared" si="101"/>
        <v>0.008333333333333333</v>
      </c>
      <c r="BT646" s="136">
        <f t="shared" si="102"/>
        <v>0</v>
      </c>
      <c r="BU646" s="136">
        <f t="shared" si="103"/>
        <v>0</v>
      </c>
      <c r="BV646" s="109"/>
      <c r="BW646" s="69"/>
    </row>
    <row r="647" spans="1:75" s="4" customFormat="1" ht="35.25" customHeight="1">
      <c r="A647" s="553"/>
      <c r="B647" s="171" t="s">
        <v>364</v>
      </c>
      <c r="C647" s="165"/>
      <c r="D647" s="165"/>
      <c r="E647" s="166"/>
      <c r="F647" s="165"/>
      <c r="G647" s="165"/>
      <c r="H647" s="165"/>
      <c r="I647" s="165"/>
      <c r="J647" s="165"/>
      <c r="K647" s="165"/>
      <c r="L647" s="185"/>
      <c r="M647" s="165"/>
      <c r="N647" s="165"/>
      <c r="O647" s="166"/>
      <c r="P647" s="165"/>
      <c r="Q647" s="165"/>
      <c r="R647" s="166"/>
      <c r="S647" s="193"/>
      <c r="T647" s="165"/>
      <c r="U647" s="166"/>
      <c r="V647" s="185"/>
      <c r="W647" s="185"/>
      <c r="X647" s="185"/>
      <c r="Y647" s="185"/>
      <c r="Z647" s="245"/>
      <c r="AA647" s="185"/>
      <c r="AB647" s="185"/>
      <c r="AC647" s="185"/>
      <c r="AD647" s="185"/>
      <c r="AE647" s="246"/>
      <c r="AF647" s="185"/>
      <c r="AG647" s="247"/>
      <c r="AH647" s="185"/>
      <c r="AI647" s="185"/>
      <c r="AJ647" s="185"/>
      <c r="AK647" s="185"/>
      <c r="AL647" s="245"/>
      <c r="AM647" s="185"/>
      <c r="AN647" s="247"/>
      <c r="AO647" s="248"/>
      <c r="AP647" s="185"/>
      <c r="AQ647" s="185"/>
      <c r="AR647" s="185"/>
      <c r="AS647" s="244"/>
      <c r="AT647" s="244"/>
      <c r="AU647" s="244"/>
      <c r="AV647" s="249">
        <v>166</v>
      </c>
      <c r="AW647" s="249"/>
      <c r="AX647" s="249"/>
      <c r="AY647" s="249"/>
      <c r="AZ647" s="249"/>
      <c r="BA647" s="250"/>
      <c r="BB647" s="250"/>
      <c r="BC647" s="250"/>
      <c r="BD647" s="250"/>
      <c r="BE647" s="357"/>
      <c r="BF647" s="357"/>
      <c r="BG647" s="357"/>
      <c r="BH647" s="357"/>
      <c r="BI647" s="357"/>
      <c r="BJ647" s="357"/>
      <c r="BK647" s="357"/>
      <c r="BL647" s="20"/>
      <c r="BM647" s="12">
        <f t="shared" si="96"/>
        <v>0</v>
      </c>
      <c r="BN647" s="37">
        <f t="shared" si="104"/>
        <v>0</v>
      </c>
      <c r="BO647" s="38">
        <f t="shared" si="97"/>
        <v>0</v>
      </c>
      <c r="BP647" s="120">
        <f t="shared" si="98"/>
        <v>0</v>
      </c>
      <c r="BQ647" s="121">
        <f t="shared" si="99"/>
        <v>0</v>
      </c>
      <c r="BR647" s="108">
        <f t="shared" si="100"/>
        <v>166</v>
      </c>
      <c r="BS647" s="82">
        <f t="shared" si="101"/>
        <v>0.23055555555555557</v>
      </c>
      <c r="BT647" s="136">
        <f t="shared" si="102"/>
        <v>0</v>
      </c>
      <c r="BU647" s="136">
        <f t="shared" si="103"/>
        <v>0</v>
      </c>
      <c r="BV647" s="109"/>
      <c r="BW647" s="69"/>
    </row>
    <row r="648" spans="1:75" s="4" customFormat="1" ht="18" customHeight="1">
      <c r="A648" s="553"/>
      <c r="B648" s="171" t="s">
        <v>1</v>
      </c>
      <c r="C648" s="165"/>
      <c r="D648" s="165"/>
      <c r="E648" s="166"/>
      <c r="F648" s="165"/>
      <c r="G648" s="165"/>
      <c r="H648" s="165"/>
      <c r="I648" s="165"/>
      <c r="J648" s="165"/>
      <c r="K648" s="165"/>
      <c r="L648" s="185"/>
      <c r="M648" s="165"/>
      <c r="N648" s="165"/>
      <c r="O648" s="166"/>
      <c r="P648" s="165"/>
      <c r="Q648" s="165"/>
      <c r="R648" s="166"/>
      <c r="S648" s="193"/>
      <c r="T648" s="165"/>
      <c r="U648" s="166"/>
      <c r="V648" s="185"/>
      <c r="W648" s="185"/>
      <c r="X648" s="185"/>
      <c r="Y648" s="185"/>
      <c r="Z648" s="245"/>
      <c r="AA648" s="185"/>
      <c r="AB648" s="185"/>
      <c r="AC648" s="185"/>
      <c r="AD648" s="185"/>
      <c r="AE648" s="246"/>
      <c r="AF648" s="185"/>
      <c r="AG648" s="247"/>
      <c r="AH648" s="185"/>
      <c r="AI648" s="185"/>
      <c r="AJ648" s="185"/>
      <c r="AK648" s="185"/>
      <c r="AL648" s="245"/>
      <c r="AM648" s="185"/>
      <c r="AN648" s="247"/>
      <c r="AO648" s="248"/>
      <c r="AP648" s="185"/>
      <c r="AQ648" s="185"/>
      <c r="AR648" s="185"/>
      <c r="AS648" s="244"/>
      <c r="AT648" s="244"/>
      <c r="AU648" s="244"/>
      <c r="AV648" s="249">
        <v>2</v>
      </c>
      <c r="AW648" s="249"/>
      <c r="AX648" s="249"/>
      <c r="AY648" s="249"/>
      <c r="AZ648" s="249"/>
      <c r="BA648" s="250"/>
      <c r="BB648" s="250"/>
      <c r="BC648" s="250"/>
      <c r="BD648" s="250"/>
      <c r="BE648" s="357"/>
      <c r="BF648" s="357"/>
      <c r="BG648" s="357"/>
      <c r="BH648" s="357"/>
      <c r="BI648" s="357"/>
      <c r="BJ648" s="357"/>
      <c r="BK648" s="357"/>
      <c r="BL648" s="20"/>
      <c r="BM648" s="12">
        <f t="shared" si="96"/>
        <v>0</v>
      </c>
      <c r="BN648" s="37">
        <f t="shared" si="104"/>
        <v>0</v>
      </c>
      <c r="BO648" s="38">
        <f t="shared" si="97"/>
        <v>0</v>
      </c>
      <c r="BP648" s="120">
        <f t="shared" si="98"/>
        <v>0</v>
      </c>
      <c r="BQ648" s="121">
        <f t="shared" si="99"/>
        <v>0</v>
      </c>
      <c r="BR648" s="108">
        <f t="shared" si="100"/>
        <v>2</v>
      </c>
      <c r="BS648" s="82">
        <f t="shared" si="101"/>
        <v>0.002777777777777778</v>
      </c>
      <c r="BT648" s="136">
        <f t="shared" si="102"/>
        <v>0</v>
      </c>
      <c r="BU648" s="136">
        <f t="shared" si="103"/>
        <v>0</v>
      </c>
      <c r="BV648" s="109"/>
      <c r="BW648" s="69"/>
    </row>
    <row r="649" spans="1:75" s="4" customFormat="1" ht="15" customHeight="1">
      <c r="A649" s="553"/>
      <c r="B649" s="171" t="s">
        <v>0</v>
      </c>
      <c r="C649" s="165"/>
      <c r="D649" s="165"/>
      <c r="E649" s="166"/>
      <c r="F649" s="165"/>
      <c r="G649" s="165"/>
      <c r="H649" s="165"/>
      <c r="I649" s="165"/>
      <c r="J649" s="165"/>
      <c r="K649" s="165"/>
      <c r="L649" s="185"/>
      <c r="M649" s="165"/>
      <c r="N649" s="165"/>
      <c r="O649" s="166"/>
      <c r="P649" s="165"/>
      <c r="Q649" s="165"/>
      <c r="R649" s="166"/>
      <c r="S649" s="193"/>
      <c r="T649" s="165"/>
      <c r="U649" s="166"/>
      <c r="V649" s="185"/>
      <c r="W649" s="185"/>
      <c r="X649" s="185"/>
      <c r="Y649" s="185"/>
      <c r="Z649" s="245"/>
      <c r="AA649" s="185"/>
      <c r="AB649" s="185"/>
      <c r="AC649" s="185"/>
      <c r="AD649" s="185"/>
      <c r="AE649" s="246"/>
      <c r="AF649" s="185"/>
      <c r="AG649" s="247"/>
      <c r="AH649" s="185"/>
      <c r="AI649" s="185"/>
      <c r="AJ649" s="185"/>
      <c r="AK649" s="185"/>
      <c r="AL649" s="245"/>
      <c r="AM649" s="185"/>
      <c r="AN649" s="247"/>
      <c r="AO649" s="248"/>
      <c r="AP649" s="185"/>
      <c r="AQ649" s="185"/>
      <c r="AR649" s="185"/>
      <c r="AS649" s="244"/>
      <c r="AT649" s="244"/>
      <c r="AU649" s="244"/>
      <c r="AV649" s="249">
        <v>6</v>
      </c>
      <c r="AW649" s="249"/>
      <c r="AX649" s="249"/>
      <c r="AY649" s="249"/>
      <c r="AZ649" s="249"/>
      <c r="BA649" s="250"/>
      <c r="BB649" s="250"/>
      <c r="BC649" s="250"/>
      <c r="BD649" s="250"/>
      <c r="BE649" s="357"/>
      <c r="BF649" s="357"/>
      <c r="BG649" s="357"/>
      <c r="BH649" s="357"/>
      <c r="BI649" s="357"/>
      <c r="BJ649" s="357"/>
      <c r="BK649" s="357"/>
      <c r="BL649" s="20"/>
      <c r="BM649" s="12">
        <f t="shared" si="96"/>
        <v>0</v>
      </c>
      <c r="BN649" s="37">
        <f t="shared" si="104"/>
        <v>0</v>
      </c>
      <c r="BO649" s="38">
        <f t="shared" si="97"/>
        <v>0</v>
      </c>
      <c r="BP649" s="120">
        <f t="shared" si="98"/>
        <v>0</v>
      </c>
      <c r="BQ649" s="121">
        <f t="shared" si="99"/>
        <v>0</v>
      </c>
      <c r="BR649" s="108">
        <f t="shared" si="100"/>
        <v>6</v>
      </c>
      <c r="BS649" s="82">
        <f t="shared" si="101"/>
        <v>0.008333333333333333</v>
      </c>
      <c r="BT649" s="136">
        <f t="shared" si="102"/>
        <v>0</v>
      </c>
      <c r="BU649" s="136">
        <f t="shared" si="103"/>
        <v>0</v>
      </c>
      <c r="BV649" s="109"/>
      <c r="BW649" s="69"/>
    </row>
    <row r="650" spans="1:75" s="4" customFormat="1" ht="18" customHeight="1">
      <c r="A650" s="554"/>
      <c r="B650" s="171" t="s">
        <v>155</v>
      </c>
      <c r="C650" s="165"/>
      <c r="D650" s="165"/>
      <c r="E650" s="166"/>
      <c r="F650" s="165"/>
      <c r="G650" s="165"/>
      <c r="H650" s="165"/>
      <c r="I650" s="165"/>
      <c r="J650" s="165"/>
      <c r="K650" s="165"/>
      <c r="L650" s="185"/>
      <c r="M650" s="165"/>
      <c r="N650" s="165"/>
      <c r="O650" s="166"/>
      <c r="P650" s="165"/>
      <c r="Q650" s="165"/>
      <c r="R650" s="166"/>
      <c r="S650" s="193"/>
      <c r="T650" s="165"/>
      <c r="U650" s="166"/>
      <c r="V650" s="185"/>
      <c r="W650" s="185"/>
      <c r="X650" s="185"/>
      <c r="Y650" s="185"/>
      <c r="Z650" s="245"/>
      <c r="AA650" s="185"/>
      <c r="AB650" s="185"/>
      <c r="AC650" s="185"/>
      <c r="AD650" s="185"/>
      <c r="AE650" s="246"/>
      <c r="AF650" s="185"/>
      <c r="AG650" s="247"/>
      <c r="AH650" s="185"/>
      <c r="AI650" s="185"/>
      <c r="AJ650" s="185"/>
      <c r="AK650" s="185"/>
      <c r="AL650" s="245"/>
      <c r="AM650" s="185"/>
      <c r="AN650" s="247"/>
      <c r="AO650" s="248"/>
      <c r="AP650" s="185"/>
      <c r="AQ650" s="185"/>
      <c r="AR650" s="185"/>
      <c r="AS650" s="244"/>
      <c r="AT650" s="244"/>
      <c r="AU650" s="244"/>
      <c r="AV650" s="249">
        <v>6</v>
      </c>
      <c r="AW650" s="249"/>
      <c r="AX650" s="249"/>
      <c r="AY650" s="249"/>
      <c r="AZ650" s="249"/>
      <c r="BA650" s="250"/>
      <c r="BB650" s="250"/>
      <c r="BC650" s="250"/>
      <c r="BD650" s="250"/>
      <c r="BE650" s="357"/>
      <c r="BF650" s="357"/>
      <c r="BG650" s="357"/>
      <c r="BH650" s="357"/>
      <c r="BI650" s="357"/>
      <c r="BJ650" s="357"/>
      <c r="BK650" s="357"/>
      <c r="BL650" s="20"/>
      <c r="BM650" s="12">
        <f t="shared" si="96"/>
        <v>0</v>
      </c>
      <c r="BN650" s="37">
        <f t="shared" si="104"/>
        <v>0</v>
      </c>
      <c r="BO650" s="38">
        <f t="shared" si="97"/>
        <v>0</v>
      </c>
      <c r="BP650" s="120">
        <f t="shared" si="98"/>
        <v>0</v>
      </c>
      <c r="BQ650" s="121">
        <f t="shared" si="99"/>
        <v>0</v>
      </c>
      <c r="BR650" s="108">
        <f t="shared" si="100"/>
        <v>6</v>
      </c>
      <c r="BS650" s="82">
        <f t="shared" si="101"/>
        <v>0.008333333333333333</v>
      </c>
      <c r="BT650" s="136">
        <f t="shared" si="102"/>
        <v>0</v>
      </c>
      <c r="BU650" s="136">
        <f t="shared" si="103"/>
        <v>0</v>
      </c>
      <c r="BV650" s="109"/>
      <c r="BW650" s="69"/>
    </row>
    <row r="651" spans="1:75" s="1" customFormat="1" ht="62.25" customHeight="1">
      <c r="A651" s="555" t="s">
        <v>103</v>
      </c>
      <c r="B651" s="170" t="s">
        <v>183</v>
      </c>
      <c r="C651" s="165"/>
      <c r="D651" s="165"/>
      <c r="E651" s="166"/>
      <c r="F651" s="94"/>
      <c r="G651" s="94"/>
      <c r="H651" s="94"/>
      <c r="I651" s="94"/>
      <c r="J651" s="94"/>
      <c r="K651" s="165"/>
      <c r="L651" s="88"/>
      <c r="M651" s="165"/>
      <c r="N651" s="94"/>
      <c r="O651" s="146"/>
      <c r="P651" s="84"/>
      <c r="Q651" s="84"/>
      <c r="R651" s="143"/>
      <c r="S651" s="85"/>
      <c r="T651" s="84"/>
      <c r="U651" s="143"/>
      <c r="V651" s="86"/>
      <c r="W651" s="86"/>
      <c r="X651" s="88"/>
      <c r="Y651" s="88">
        <v>212</v>
      </c>
      <c r="Z651" s="88"/>
      <c r="AA651" s="88"/>
      <c r="AB651" s="88"/>
      <c r="AC651" s="88"/>
      <c r="AD651" s="88"/>
      <c r="AE651" s="160"/>
      <c r="AF651" s="88"/>
      <c r="AG651" s="160"/>
      <c r="AH651" s="128"/>
      <c r="AI651" s="86"/>
      <c r="AJ651" s="86"/>
      <c r="AK651" s="88"/>
      <c r="AL651" s="88"/>
      <c r="AM651" s="88"/>
      <c r="AN651" s="160"/>
      <c r="AO651" s="88"/>
      <c r="AP651" s="88"/>
      <c r="AQ651" s="88"/>
      <c r="AR651" s="128"/>
      <c r="AS651" s="17"/>
      <c r="AT651" s="17"/>
      <c r="AU651" s="17"/>
      <c r="AV651" s="17"/>
      <c r="AW651" s="17"/>
      <c r="AX651" s="17"/>
      <c r="AY651" s="17"/>
      <c r="AZ651" s="17"/>
      <c r="BA651" s="136"/>
      <c r="BB651" s="136"/>
      <c r="BC651" s="136"/>
      <c r="BD651" s="136"/>
      <c r="BE651" s="356"/>
      <c r="BF651" s="356"/>
      <c r="BG651" s="356"/>
      <c r="BH651" s="356"/>
      <c r="BI651" s="356"/>
      <c r="BJ651" s="356"/>
      <c r="BK651" s="356"/>
      <c r="BL651" s="19"/>
      <c r="BM651" s="12">
        <f t="shared" si="96"/>
        <v>0</v>
      </c>
      <c r="BN651" s="37">
        <f t="shared" si="104"/>
        <v>212</v>
      </c>
      <c r="BO651" s="38">
        <f t="shared" si="97"/>
        <v>0.29444444444444445</v>
      </c>
      <c r="BP651" s="120">
        <f t="shared" si="98"/>
        <v>0</v>
      </c>
      <c r="BQ651" s="121">
        <f t="shared" si="99"/>
        <v>0</v>
      </c>
      <c r="BR651" s="108">
        <f t="shared" si="100"/>
        <v>0</v>
      </c>
      <c r="BS651" s="82">
        <f t="shared" si="101"/>
        <v>0</v>
      </c>
      <c r="BT651" s="136">
        <f t="shared" si="102"/>
        <v>0</v>
      </c>
      <c r="BU651" s="136">
        <f t="shared" si="103"/>
        <v>0</v>
      </c>
      <c r="BV651" s="109"/>
      <c r="BW651" s="110"/>
    </row>
    <row r="652" spans="1:75" s="1" customFormat="1" ht="14.25" customHeight="1">
      <c r="A652" s="556"/>
      <c r="B652" s="168" t="s">
        <v>1</v>
      </c>
      <c r="C652" s="327"/>
      <c r="D652" s="327"/>
      <c r="E652" s="333"/>
      <c r="F652" s="338"/>
      <c r="G652" s="338"/>
      <c r="H652" s="338"/>
      <c r="I652" s="338"/>
      <c r="J652" s="338"/>
      <c r="K652" s="327"/>
      <c r="L652" s="198"/>
      <c r="M652" s="327"/>
      <c r="N652" s="338"/>
      <c r="O652" s="339"/>
      <c r="P652" s="194"/>
      <c r="Q652" s="194"/>
      <c r="R652" s="195"/>
      <c r="S652" s="196"/>
      <c r="T652" s="194"/>
      <c r="U652" s="195"/>
      <c r="V652" s="197"/>
      <c r="W652" s="197"/>
      <c r="X652" s="198"/>
      <c r="Y652" s="198">
        <v>2</v>
      </c>
      <c r="Z652" s="198"/>
      <c r="AA652" s="198"/>
      <c r="AB652" s="198"/>
      <c r="AC652" s="198"/>
      <c r="AD652" s="198"/>
      <c r="AE652" s="199"/>
      <c r="AF652" s="198"/>
      <c r="AG652" s="199"/>
      <c r="AH652" s="200"/>
      <c r="AI652" s="197"/>
      <c r="AJ652" s="197"/>
      <c r="AK652" s="88"/>
      <c r="AL652" s="88"/>
      <c r="AM652" s="88"/>
      <c r="AN652" s="160"/>
      <c r="AO652" s="88"/>
      <c r="AP652" s="88"/>
      <c r="AQ652" s="88"/>
      <c r="AR652" s="128"/>
      <c r="AS652" s="17"/>
      <c r="AT652" s="17"/>
      <c r="AU652" s="17"/>
      <c r="AV652" s="17"/>
      <c r="AW652" s="17"/>
      <c r="AX652" s="17"/>
      <c r="AY652" s="17"/>
      <c r="AZ652" s="17"/>
      <c r="BA652" s="136"/>
      <c r="BB652" s="136"/>
      <c r="BC652" s="136"/>
      <c r="BD652" s="136"/>
      <c r="BE652" s="356"/>
      <c r="BF652" s="356"/>
      <c r="BG652" s="356"/>
      <c r="BH652" s="356"/>
      <c r="BI652" s="356"/>
      <c r="BJ652" s="356"/>
      <c r="BK652" s="356"/>
      <c r="BL652" s="19"/>
      <c r="BM652" s="12">
        <f t="shared" si="96"/>
        <v>0</v>
      </c>
      <c r="BN652" s="37">
        <f t="shared" si="104"/>
        <v>2</v>
      </c>
      <c r="BO652" s="38">
        <f t="shared" si="97"/>
        <v>0.002777777777777778</v>
      </c>
      <c r="BP652" s="120">
        <f t="shared" si="98"/>
        <v>0</v>
      </c>
      <c r="BQ652" s="121">
        <f t="shared" si="99"/>
        <v>0</v>
      </c>
      <c r="BR652" s="108">
        <f t="shared" si="100"/>
        <v>0</v>
      </c>
      <c r="BS652" s="82">
        <f t="shared" si="101"/>
        <v>0</v>
      </c>
      <c r="BT652" s="136">
        <f t="shared" si="102"/>
        <v>0</v>
      </c>
      <c r="BU652" s="136">
        <f t="shared" si="103"/>
        <v>0</v>
      </c>
      <c r="BV652" s="109"/>
      <c r="BW652" s="110"/>
    </row>
    <row r="653" spans="1:75" s="1" customFormat="1" ht="14.25" customHeight="1">
      <c r="A653" s="556"/>
      <c r="B653" s="167" t="s">
        <v>0</v>
      </c>
      <c r="C653" s="328"/>
      <c r="D653" s="328"/>
      <c r="E653" s="334"/>
      <c r="F653" s="328"/>
      <c r="G653" s="328"/>
      <c r="H653" s="328"/>
      <c r="I653" s="328"/>
      <c r="J653" s="328"/>
      <c r="K653" s="328"/>
      <c r="L653" s="204"/>
      <c r="M653" s="328"/>
      <c r="N653" s="328"/>
      <c r="O653" s="334"/>
      <c r="P653" s="202"/>
      <c r="Q653" s="202"/>
      <c r="R653" s="203"/>
      <c r="S653" s="202"/>
      <c r="T653" s="202"/>
      <c r="U653" s="203"/>
      <c r="V653" s="204"/>
      <c r="W653" s="204"/>
      <c r="X653" s="204"/>
      <c r="Y653" s="204">
        <v>6</v>
      </c>
      <c r="Z653" s="204"/>
      <c r="AA653" s="204"/>
      <c r="AB653" s="204"/>
      <c r="AC653" s="204"/>
      <c r="AD653" s="204"/>
      <c r="AE653" s="205"/>
      <c r="AF653" s="204"/>
      <c r="AG653" s="205"/>
      <c r="AH653" s="204"/>
      <c r="AI653" s="204"/>
      <c r="AJ653" s="473"/>
      <c r="AK653" s="88"/>
      <c r="AL653" s="88"/>
      <c r="AM653" s="88"/>
      <c r="AN653" s="160"/>
      <c r="AO653" s="88"/>
      <c r="AP653" s="88"/>
      <c r="AQ653" s="88"/>
      <c r="AR653" s="128"/>
      <c r="AS653" s="17"/>
      <c r="AT653" s="17"/>
      <c r="AU653" s="17"/>
      <c r="AV653" s="17"/>
      <c r="AW653" s="17"/>
      <c r="AX653" s="17"/>
      <c r="AY653" s="17"/>
      <c r="AZ653" s="17"/>
      <c r="BA653" s="136"/>
      <c r="BB653" s="136"/>
      <c r="BC653" s="136"/>
      <c r="BD653" s="136"/>
      <c r="BE653" s="356"/>
      <c r="BF653" s="356"/>
      <c r="BG653" s="356"/>
      <c r="BH653" s="356"/>
      <c r="BI653" s="356"/>
      <c r="BJ653" s="356"/>
      <c r="BK653" s="356"/>
      <c r="BL653" s="19"/>
      <c r="BM653" s="12">
        <f t="shared" si="96"/>
        <v>0</v>
      </c>
      <c r="BN653" s="37">
        <f t="shared" si="104"/>
        <v>6</v>
      </c>
      <c r="BO653" s="38">
        <f t="shared" si="97"/>
        <v>0.008333333333333333</v>
      </c>
      <c r="BP653" s="120">
        <f t="shared" si="98"/>
        <v>0</v>
      </c>
      <c r="BQ653" s="121">
        <f t="shared" si="99"/>
        <v>0</v>
      </c>
      <c r="BR653" s="108">
        <f t="shared" si="100"/>
        <v>0</v>
      </c>
      <c r="BS653" s="82">
        <f t="shared" si="101"/>
        <v>0</v>
      </c>
      <c r="BT653" s="136">
        <f t="shared" si="102"/>
        <v>0</v>
      </c>
      <c r="BU653" s="136">
        <f t="shared" si="103"/>
        <v>0</v>
      </c>
      <c r="BV653" s="109"/>
      <c r="BW653" s="110"/>
    </row>
    <row r="654" spans="1:75" s="1" customFormat="1" ht="14.25" customHeight="1">
      <c r="A654" s="557"/>
      <c r="B654" s="218" t="s">
        <v>184</v>
      </c>
      <c r="C654" s="328"/>
      <c r="D654" s="328"/>
      <c r="E654" s="334"/>
      <c r="F654" s="328"/>
      <c r="G654" s="328"/>
      <c r="H654" s="328"/>
      <c r="I654" s="328"/>
      <c r="J654" s="328"/>
      <c r="K654" s="328"/>
      <c r="L654" s="204"/>
      <c r="M654" s="328"/>
      <c r="N654" s="328"/>
      <c r="O654" s="334"/>
      <c r="P654" s="202"/>
      <c r="Q654" s="202"/>
      <c r="R654" s="203"/>
      <c r="S654" s="202"/>
      <c r="T654" s="202"/>
      <c r="U654" s="203"/>
      <c r="V654" s="204"/>
      <c r="W654" s="204"/>
      <c r="X654" s="204"/>
      <c r="Y654" s="204">
        <v>6</v>
      </c>
      <c r="Z654" s="204"/>
      <c r="AA654" s="204"/>
      <c r="AB654" s="204"/>
      <c r="AC654" s="204"/>
      <c r="AD654" s="204"/>
      <c r="AE654" s="205"/>
      <c r="AF654" s="204"/>
      <c r="AG654" s="205"/>
      <c r="AH654" s="204"/>
      <c r="AI654" s="204"/>
      <c r="AJ654" s="473"/>
      <c r="AK654" s="88"/>
      <c r="AL654" s="88"/>
      <c r="AM654" s="88"/>
      <c r="AN654" s="160"/>
      <c r="AO654" s="88"/>
      <c r="AP654" s="88"/>
      <c r="AQ654" s="88"/>
      <c r="AR654" s="128"/>
      <c r="AS654" s="17"/>
      <c r="AT654" s="17"/>
      <c r="AU654" s="17"/>
      <c r="AV654" s="17"/>
      <c r="AW654" s="17"/>
      <c r="AX654" s="17"/>
      <c r="AY654" s="17"/>
      <c r="AZ654" s="17"/>
      <c r="BA654" s="136"/>
      <c r="BB654" s="136"/>
      <c r="BC654" s="136"/>
      <c r="BD654" s="136"/>
      <c r="BE654" s="356"/>
      <c r="BF654" s="356"/>
      <c r="BG654" s="356"/>
      <c r="BH654" s="356"/>
      <c r="BI654" s="356"/>
      <c r="BJ654" s="356"/>
      <c r="BK654" s="356"/>
      <c r="BL654" s="19"/>
      <c r="BM654" s="12">
        <f t="shared" si="96"/>
        <v>0</v>
      </c>
      <c r="BN654" s="37">
        <f t="shared" si="104"/>
        <v>6</v>
      </c>
      <c r="BO654" s="38">
        <f t="shared" si="97"/>
        <v>0.008333333333333333</v>
      </c>
      <c r="BP654" s="120">
        <f t="shared" si="98"/>
        <v>0</v>
      </c>
      <c r="BQ654" s="121">
        <f t="shared" si="99"/>
        <v>0</v>
      </c>
      <c r="BR654" s="108">
        <f t="shared" si="100"/>
        <v>0</v>
      </c>
      <c r="BS654" s="82">
        <f t="shared" si="101"/>
        <v>0</v>
      </c>
      <c r="BT654" s="136">
        <f t="shared" si="102"/>
        <v>0</v>
      </c>
      <c r="BU654" s="136">
        <f t="shared" si="103"/>
        <v>0</v>
      </c>
      <c r="BV654" s="109"/>
      <c r="BW654" s="110"/>
    </row>
    <row r="655" spans="1:75" s="4" customFormat="1" ht="18" customHeight="1">
      <c r="A655" s="23"/>
      <c r="B655" s="543"/>
      <c r="C655" s="544"/>
      <c r="D655" s="544"/>
      <c r="E655" s="545"/>
      <c r="F655" s="544"/>
      <c r="G655" s="544"/>
      <c r="H655" s="544"/>
      <c r="I655" s="544"/>
      <c r="J655" s="544"/>
      <c r="K655" s="544"/>
      <c r="L655" s="546"/>
      <c r="M655" s="544"/>
      <c r="N655" s="544"/>
      <c r="O655" s="545"/>
      <c r="P655" s="544"/>
      <c r="Q655" s="544"/>
      <c r="R655" s="545"/>
      <c r="S655" s="544"/>
      <c r="T655" s="544"/>
      <c r="U655" s="545"/>
      <c r="V655" s="546"/>
      <c r="W655" s="546"/>
      <c r="X655" s="546"/>
      <c r="Y655" s="546"/>
      <c r="Z655" s="546"/>
      <c r="AA655" s="546"/>
      <c r="AB655" s="546"/>
      <c r="AC655" s="546"/>
      <c r="AD655" s="546"/>
      <c r="AE655" s="547"/>
      <c r="AF655" s="546"/>
      <c r="AG655" s="547"/>
      <c r="AH655" s="185"/>
      <c r="AI655" s="185"/>
      <c r="AJ655" s="185"/>
      <c r="AK655" s="185"/>
      <c r="AL655" s="546"/>
      <c r="AM655" s="546"/>
      <c r="AN655" s="547"/>
      <c r="AO655" s="546"/>
      <c r="AP655" s="546"/>
      <c r="AQ655" s="546"/>
      <c r="AR655" s="185"/>
      <c r="AS655" s="551"/>
      <c r="AT655" s="551"/>
      <c r="AU655" s="551"/>
      <c r="AV655" s="548"/>
      <c r="AW655" s="548"/>
      <c r="AX655" s="548"/>
      <c r="AY655" s="548"/>
      <c r="AZ655" s="548"/>
      <c r="BA655" s="250"/>
      <c r="BB655" s="250"/>
      <c r="BC655" s="250"/>
      <c r="BD655" s="250"/>
      <c r="BE655" s="357"/>
      <c r="BF655" s="357"/>
      <c r="BG655" s="357"/>
      <c r="BH655" s="357"/>
      <c r="BI655" s="357"/>
      <c r="BJ655" s="357"/>
      <c r="BK655" s="357"/>
      <c r="BL655" s="20"/>
      <c r="BM655" s="12"/>
      <c r="BN655" s="37"/>
      <c r="BO655" s="38"/>
      <c r="BP655" s="120"/>
      <c r="BQ655" s="121"/>
      <c r="BR655" s="108"/>
      <c r="BS655" s="82"/>
      <c r="BT655" s="136"/>
      <c r="BU655" s="136"/>
      <c r="BV655" s="109"/>
      <c r="BW655" s="69"/>
    </row>
    <row r="656" spans="1:74" ht="15.75">
      <c r="A656" s="349" t="s">
        <v>271</v>
      </c>
      <c r="B656" s="454"/>
      <c r="C656" s="448">
        <f aca="true" t="shared" si="105" ref="C656:AH656">SUM(C557:C599)</f>
        <v>54</v>
      </c>
      <c r="D656" s="448">
        <f t="shared" si="105"/>
        <v>0</v>
      </c>
      <c r="E656" s="455">
        <f t="shared" si="105"/>
        <v>0</v>
      </c>
      <c r="F656" s="448">
        <f t="shared" si="105"/>
        <v>88</v>
      </c>
      <c r="G656" s="447">
        <f t="shared" si="105"/>
        <v>32</v>
      </c>
      <c r="H656" s="447">
        <f t="shared" si="105"/>
        <v>214</v>
      </c>
      <c r="I656" s="447">
        <f t="shared" si="105"/>
        <v>40</v>
      </c>
      <c r="J656" s="447">
        <f t="shared" si="105"/>
        <v>40</v>
      </c>
      <c r="K656" s="447">
        <f t="shared" si="105"/>
        <v>0</v>
      </c>
      <c r="L656" s="447">
        <f t="shared" si="105"/>
        <v>292</v>
      </c>
      <c r="M656" s="447">
        <f t="shared" si="105"/>
        <v>48</v>
      </c>
      <c r="N656" s="447">
        <f t="shared" si="105"/>
        <v>32</v>
      </c>
      <c r="O656" s="449">
        <f t="shared" si="105"/>
        <v>32</v>
      </c>
      <c r="P656" s="447">
        <f t="shared" si="105"/>
        <v>214</v>
      </c>
      <c r="Q656" s="447">
        <f t="shared" si="105"/>
        <v>0</v>
      </c>
      <c r="R656" s="449">
        <f t="shared" si="105"/>
        <v>0</v>
      </c>
      <c r="S656" s="447">
        <f t="shared" si="105"/>
        <v>162</v>
      </c>
      <c r="T656" s="447">
        <f t="shared" si="105"/>
        <v>96</v>
      </c>
      <c r="U656" s="449">
        <f t="shared" si="105"/>
        <v>96</v>
      </c>
      <c r="V656" s="450">
        <f t="shared" si="105"/>
        <v>0</v>
      </c>
      <c r="W656" s="450">
        <f>SUM(W557:W597)</f>
        <v>214</v>
      </c>
      <c r="X656" s="450">
        <f>SUM(X557:X594)</f>
        <v>372</v>
      </c>
      <c r="Y656" s="450">
        <f t="shared" si="105"/>
        <v>172</v>
      </c>
      <c r="Z656" s="450">
        <f t="shared" si="105"/>
        <v>40</v>
      </c>
      <c r="AA656" s="447">
        <f t="shared" si="105"/>
        <v>292</v>
      </c>
      <c r="AB656" s="450">
        <f t="shared" si="105"/>
        <v>48</v>
      </c>
      <c r="AC656" s="450">
        <f t="shared" si="105"/>
        <v>440</v>
      </c>
      <c r="AD656" s="450">
        <f t="shared" si="105"/>
        <v>214</v>
      </c>
      <c r="AE656" s="451">
        <f t="shared" si="105"/>
        <v>214</v>
      </c>
      <c r="AF656" s="450">
        <f t="shared" si="105"/>
        <v>0</v>
      </c>
      <c r="AG656" s="514">
        <f t="shared" si="105"/>
        <v>0</v>
      </c>
      <c r="AH656" s="36">
        <f t="shared" si="105"/>
        <v>208</v>
      </c>
      <c r="AI656" s="36">
        <f aca="true" t="shared" si="106" ref="AI656:BD656">SUM(AI557:AI599)</f>
        <v>0</v>
      </c>
      <c r="AJ656" s="36">
        <f>SUM(AJ557:AJ601)</f>
        <v>100</v>
      </c>
      <c r="AK656" s="156">
        <f t="shared" si="106"/>
        <v>88</v>
      </c>
      <c r="AL656" s="521">
        <f>SUM(AL557:AL603)</f>
        <v>46</v>
      </c>
      <c r="AM656" s="447">
        <f t="shared" si="106"/>
        <v>0</v>
      </c>
      <c r="AN656" s="496">
        <f t="shared" si="106"/>
        <v>88</v>
      </c>
      <c r="AO656" s="499">
        <f t="shared" si="106"/>
        <v>44</v>
      </c>
      <c r="AP656" s="447">
        <f>AP604</f>
        <v>108</v>
      </c>
      <c r="AQ656" s="463">
        <f t="shared" si="106"/>
        <v>0</v>
      </c>
      <c r="AR656" s="156">
        <f>SUM(AR557:AR608)</f>
        <v>862</v>
      </c>
      <c r="AS656" s="453">
        <f t="shared" si="106"/>
        <v>0</v>
      </c>
      <c r="AT656" s="453">
        <f t="shared" si="106"/>
        <v>32</v>
      </c>
      <c r="AU656" s="453">
        <f t="shared" si="106"/>
        <v>0</v>
      </c>
      <c r="AV656" s="453">
        <f t="shared" si="106"/>
        <v>0</v>
      </c>
      <c r="AW656" s="453">
        <f t="shared" si="106"/>
        <v>32</v>
      </c>
      <c r="AX656" s="453">
        <f t="shared" si="106"/>
        <v>396</v>
      </c>
      <c r="AY656" s="453">
        <f t="shared" si="106"/>
        <v>0</v>
      </c>
      <c r="AZ656" s="453">
        <f t="shared" si="106"/>
        <v>0</v>
      </c>
      <c r="BA656" s="137">
        <f t="shared" si="106"/>
        <v>0</v>
      </c>
      <c r="BB656" s="137">
        <f t="shared" si="106"/>
        <v>0</v>
      </c>
      <c r="BC656" s="137">
        <f t="shared" si="106"/>
        <v>0</v>
      </c>
      <c r="BD656" s="137">
        <f t="shared" si="106"/>
        <v>0</v>
      </c>
      <c r="BM656" s="12">
        <f t="shared" si="84"/>
        <v>0</v>
      </c>
      <c r="BN656" s="37">
        <f aca="true" t="shared" si="107" ref="BN656:BN661">C656+D656+F656+G656+H656+I656+J656+K656+L656+M656+N656+P656+Q656+S656+T656+V656+W656+X656+Y656+Z656+AA656+AB656+AC656+AD656+AF656+AH656+AI656+AJ656+AK656+AL656+AM656+AO656+AP656+AQ656+AR656+BE656+BH656</f>
        <v>4560</v>
      </c>
      <c r="BO656" s="38">
        <f aca="true" t="shared" si="108" ref="BO656:BO661">BN656/720</f>
        <v>6.333333333333333</v>
      </c>
      <c r="BP656" s="120">
        <f aca="true" t="shared" si="109" ref="BP656:BP661">E656+O656+R656+U656+AE656+AG656+AN656+BF656+BG656+BI656+BJ656+BK656</f>
        <v>430</v>
      </c>
      <c r="BQ656" s="121">
        <f aca="true" t="shared" si="110" ref="BQ656:BQ661">BP656/720</f>
        <v>0.5972222222222222</v>
      </c>
      <c r="BR656" s="108">
        <f aca="true" t="shared" si="111" ref="BR656:BR661">AS656+AT656+AU656+AV656+AW656+AX656+AY656+AZ656</f>
        <v>460</v>
      </c>
      <c r="BS656" s="82">
        <f aca="true" t="shared" si="112" ref="BS656:BS661">BR656/720</f>
        <v>0.6388888888888888</v>
      </c>
      <c r="BT656" s="136">
        <f aca="true" t="shared" si="113" ref="BT656:BT661">BA656+BC656+BB656+BD656</f>
        <v>0</v>
      </c>
      <c r="BU656" s="136">
        <f aca="true" t="shared" si="114" ref="BU656:BU661">BT656/720</f>
        <v>0</v>
      </c>
      <c r="BV656" s="109"/>
    </row>
    <row r="657" spans="1:74" ht="15.75">
      <c r="A657" s="32"/>
      <c r="B657" s="454"/>
      <c r="C657" s="447"/>
      <c r="D657" s="448"/>
      <c r="E657" s="449"/>
      <c r="F657" s="447"/>
      <c r="G657" s="447"/>
      <c r="H657" s="447"/>
      <c r="I657" s="447"/>
      <c r="J657" s="447"/>
      <c r="K657" s="447"/>
      <c r="L657" s="447"/>
      <c r="M657" s="447"/>
      <c r="N657" s="447"/>
      <c r="O657" s="449"/>
      <c r="P657" s="447"/>
      <c r="Q657" s="447"/>
      <c r="R657" s="449"/>
      <c r="S657" s="447"/>
      <c r="T657" s="447"/>
      <c r="U657" s="449"/>
      <c r="V657" s="450"/>
      <c r="W657" s="450"/>
      <c r="X657" s="450"/>
      <c r="Y657" s="450"/>
      <c r="Z657" s="450"/>
      <c r="AA657" s="447"/>
      <c r="AB657" s="450"/>
      <c r="AC657" s="450"/>
      <c r="AD657" s="450"/>
      <c r="AE657" s="451"/>
      <c r="AF657" s="450"/>
      <c r="AG657" s="514"/>
      <c r="AH657" s="36"/>
      <c r="AI657" s="36"/>
      <c r="AJ657" s="36"/>
      <c r="AL657" s="520"/>
      <c r="AM657" s="452"/>
      <c r="AN657" s="495"/>
      <c r="AO657" s="498"/>
      <c r="AP657" s="452"/>
      <c r="AQ657" s="462"/>
      <c r="AR657" s="81"/>
      <c r="AS657" s="453"/>
      <c r="AT657" s="453"/>
      <c r="AU657" s="453"/>
      <c r="AV657" s="453"/>
      <c r="AW657" s="453"/>
      <c r="AX657" s="453"/>
      <c r="AY657" s="453"/>
      <c r="AZ657" s="453"/>
      <c r="BM657" s="12">
        <f t="shared" si="84"/>
        <v>0</v>
      </c>
      <c r="BN657" s="37">
        <f t="shared" si="107"/>
        <v>0</v>
      </c>
      <c r="BO657" s="38">
        <f t="shared" si="108"/>
        <v>0</v>
      </c>
      <c r="BP657" s="120">
        <f t="shared" si="109"/>
        <v>0</v>
      </c>
      <c r="BQ657" s="121">
        <f t="shared" si="110"/>
        <v>0</v>
      </c>
      <c r="BR657" s="108">
        <f t="shared" si="111"/>
        <v>0</v>
      </c>
      <c r="BS657" s="82">
        <f t="shared" si="112"/>
        <v>0</v>
      </c>
      <c r="BT657" s="136">
        <f t="shared" si="113"/>
        <v>0</v>
      </c>
      <c r="BU657" s="136">
        <f t="shared" si="114"/>
        <v>0</v>
      </c>
      <c r="BV657" s="109"/>
    </row>
    <row r="658" spans="1:74" ht="15.75">
      <c r="A658" s="401" t="s">
        <v>295</v>
      </c>
      <c r="B658" s="439"/>
      <c r="C658" s="440">
        <f aca="true" t="shared" si="115" ref="C658:AG658">C555+C656</f>
        <v>1544</v>
      </c>
      <c r="D658" s="440">
        <f t="shared" si="115"/>
        <v>1614</v>
      </c>
      <c r="E658" s="441">
        <f t="shared" si="115"/>
        <v>1614</v>
      </c>
      <c r="F658" s="440">
        <f t="shared" si="115"/>
        <v>1216</v>
      </c>
      <c r="G658" s="442">
        <f t="shared" si="115"/>
        <v>1614</v>
      </c>
      <c r="H658" s="442">
        <f t="shared" si="115"/>
        <v>1026</v>
      </c>
      <c r="I658" s="442">
        <f t="shared" si="115"/>
        <v>912</v>
      </c>
      <c r="J658" s="442">
        <f t="shared" si="115"/>
        <v>912</v>
      </c>
      <c r="K658" s="442">
        <f t="shared" si="115"/>
        <v>1614</v>
      </c>
      <c r="L658" s="442">
        <f t="shared" si="115"/>
        <v>1402</v>
      </c>
      <c r="M658" s="442">
        <f t="shared" si="115"/>
        <v>1316</v>
      </c>
      <c r="N658" s="442">
        <f t="shared" si="115"/>
        <v>1614</v>
      </c>
      <c r="O658" s="443">
        <f t="shared" si="115"/>
        <v>1614</v>
      </c>
      <c r="P658" s="442">
        <f t="shared" si="115"/>
        <v>1026</v>
      </c>
      <c r="Q658" s="442">
        <f t="shared" si="115"/>
        <v>1218</v>
      </c>
      <c r="R658" s="443">
        <f t="shared" si="115"/>
        <v>1218</v>
      </c>
      <c r="S658" s="442">
        <f>S555+S656</f>
        <v>1382</v>
      </c>
      <c r="T658" s="442">
        <f t="shared" si="115"/>
        <v>1220</v>
      </c>
      <c r="U658" s="443">
        <f t="shared" si="115"/>
        <v>1220</v>
      </c>
      <c r="V658" s="444">
        <f t="shared" si="115"/>
        <v>934</v>
      </c>
      <c r="W658" s="444">
        <f>W555+W656</f>
        <v>940</v>
      </c>
      <c r="X658" s="444">
        <v>1000</v>
      </c>
      <c r="Y658" s="444">
        <f t="shared" si="115"/>
        <v>1140</v>
      </c>
      <c r="Z658" s="444">
        <f t="shared" si="115"/>
        <v>793</v>
      </c>
      <c r="AA658" s="442">
        <f t="shared" si="115"/>
        <v>1402</v>
      </c>
      <c r="AB658" s="444">
        <f t="shared" si="115"/>
        <v>1246</v>
      </c>
      <c r="AC658" s="444">
        <f t="shared" si="115"/>
        <v>1450</v>
      </c>
      <c r="AD658" s="444">
        <f t="shared" si="115"/>
        <v>1036</v>
      </c>
      <c r="AE658" s="445">
        <f t="shared" si="115"/>
        <v>1036</v>
      </c>
      <c r="AF658" s="444">
        <f t="shared" si="115"/>
        <v>1081</v>
      </c>
      <c r="AG658" s="515">
        <f t="shared" si="115"/>
        <v>1081</v>
      </c>
      <c r="AH658" s="36">
        <f>AH555+AH656</f>
        <v>646</v>
      </c>
      <c r="AI658" s="36">
        <f aca="true" t="shared" si="116" ref="AI658:BD658">AI555+AI656</f>
        <v>866</v>
      </c>
      <c r="AJ658" s="36">
        <f t="shared" si="116"/>
        <v>950</v>
      </c>
      <c r="AK658" s="156">
        <f t="shared" si="116"/>
        <v>1000</v>
      </c>
      <c r="AL658" s="522">
        <f>AL555+AL656</f>
        <v>974</v>
      </c>
      <c r="AM658" s="442">
        <f t="shared" si="116"/>
        <v>940</v>
      </c>
      <c r="AN658" s="497">
        <f t="shared" si="116"/>
        <v>1000</v>
      </c>
      <c r="AO658" s="500">
        <f t="shared" si="116"/>
        <v>810</v>
      </c>
      <c r="AP658" s="442">
        <f t="shared" si="116"/>
        <v>852</v>
      </c>
      <c r="AQ658" s="464">
        <f t="shared" si="116"/>
        <v>776</v>
      </c>
      <c r="AR658" s="156">
        <f t="shared" si="116"/>
        <v>1790</v>
      </c>
      <c r="AS658" s="453">
        <f t="shared" si="116"/>
        <v>636</v>
      </c>
      <c r="AT658" s="453">
        <f t="shared" si="116"/>
        <v>500</v>
      </c>
      <c r="AU658" s="453">
        <f t="shared" si="116"/>
        <v>958</v>
      </c>
      <c r="AV658" s="453">
        <f t="shared" si="116"/>
        <v>542</v>
      </c>
      <c r="AW658" s="453">
        <f t="shared" si="116"/>
        <v>638</v>
      </c>
      <c r="AX658" s="453">
        <f t="shared" si="116"/>
        <v>580</v>
      </c>
      <c r="AY658" s="453">
        <f t="shared" si="116"/>
        <v>992</v>
      </c>
      <c r="AZ658" s="453">
        <f t="shared" si="116"/>
        <v>1004</v>
      </c>
      <c r="BA658" s="137">
        <f t="shared" si="116"/>
        <v>850</v>
      </c>
      <c r="BB658" s="137">
        <f t="shared" si="116"/>
        <v>850</v>
      </c>
      <c r="BC658" s="137">
        <f t="shared" si="116"/>
        <v>732</v>
      </c>
      <c r="BD658" s="137">
        <f t="shared" si="116"/>
        <v>732</v>
      </c>
      <c r="BM658" s="12">
        <f t="shared" si="84"/>
        <v>0</v>
      </c>
      <c r="BN658" s="37">
        <f t="shared" si="107"/>
        <v>539</v>
      </c>
      <c r="BO658" s="38">
        <f t="shared" si="108"/>
        <v>0.7486111111111111</v>
      </c>
      <c r="BP658" s="120">
        <f t="shared" si="109"/>
        <v>163</v>
      </c>
      <c r="BQ658" s="121">
        <f t="shared" si="110"/>
        <v>0.2263888888888889</v>
      </c>
      <c r="BR658" s="108">
        <f t="shared" si="111"/>
        <v>5850</v>
      </c>
      <c r="BS658" s="82">
        <f t="shared" si="112"/>
        <v>8.125</v>
      </c>
      <c r="BT658" s="136">
        <f t="shared" si="113"/>
        <v>3164</v>
      </c>
      <c r="BU658" s="136">
        <f t="shared" si="114"/>
        <v>4.394444444444445</v>
      </c>
      <c r="BV658" s="109"/>
    </row>
    <row r="659" spans="1:74" ht="15.75">
      <c r="A659" s="32"/>
      <c r="B659" s="337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7"/>
      <c r="V659" s="156"/>
      <c r="W659" s="156"/>
      <c r="X659" s="156"/>
      <c r="Y659" s="156"/>
      <c r="Z659" s="156"/>
      <c r="AA659" s="156"/>
      <c r="AB659" s="156"/>
      <c r="AC659" s="156"/>
      <c r="AD659" s="156"/>
      <c r="AE659" s="156"/>
      <c r="AF659" s="156"/>
      <c r="AG659" s="44"/>
      <c r="AH659" s="156"/>
      <c r="AI659" s="156"/>
      <c r="AJ659" s="156"/>
      <c r="AK659" s="156"/>
      <c r="AL659" s="523"/>
      <c r="AM659" s="156"/>
      <c r="AN659" s="142"/>
      <c r="AO659" s="189"/>
      <c r="AP659" s="156"/>
      <c r="AQ659" s="44"/>
      <c r="AR659" s="156"/>
      <c r="AS659" s="453"/>
      <c r="AT659" s="453"/>
      <c r="AU659" s="453"/>
      <c r="AV659" s="453"/>
      <c r="AW659" s="453"/>
      <c r="AX659" s="453"/>
      <c r="AY659" s="453"/>
      <c r="AZ659" s="453"/>
      <c r="BM659" s="12">
        <f>BN659/720</f>
        <v>0</v>
      </c>
      <c r="BN659" s="37">
        <f t="shared" si="107"/>
        <v>0</v>
      </c>
      <c r="BO659" s="38">
        <f t="shared" si="108"/>
        <v>0</v>
      </c>
      <c r="BP659" s="120">
        <f t="shared" si="109"/>
        <v>0</v>
      </c>
      <c r="BQ659" s="121">
        <f t="shared" si="110"/>
        <v>0</v>
      </c>
      <c r="BR659" s="108">
        <f t="shared" si="111"/>
        <v>0</v>
      </c>
      <c r="BS659" s="82">
        <f t="shared" si="112"/>
        <v>0</v>
      </c>
      <c r="BT659" s="136">
        <f t="shared" si="113"/>
        <v>0</v>
      </c>
      <c r="BU659" s="136">
        <f t="shared" si="114"/>
        <v>0</v>
      </c>
      <c r="BV659" s="109"/>
    </row>
    <row r="660" spans="1:74" ht="15.75">
      <c r="A660" s="32"/>
      <c r="B660" s="315"/>
      <c r="C660" s="156"/>
      <c r="D660" s="271"/>
      <c r="E660" s="157"/>
      <c r="F660" s="156"/>
      <c r="G660" s="156"/>
      <c r="H660" s="156"/>
      <c r="I660" s="156"/>
      <c r="J660" s="156"/>
      <c r="K660" s="156"/>
      <c r="L660" s="156"/>
      <c r="M660" s="156"/>
      <c r="N660" s="156"/>
      <c r="O660" s="157"/>
      <c r="P660" s="156"/>
      <c r="Q660" s="156"/>
      <c r="R660" s="157"/>
      <c r="S660" s="156"/>
      <c r="T660" s="156"/>
      <c r="U660" s="157"/>
      <c r="V660" s="36"/>
      <c r="W660" s="36"/>
      <c r="X660" s="36"/>
      <c r="Y660" s="36"/>
      <c r="Z660" s="36"/>
      <c r="AA660" s="36"/>
      <c r="AB660" s="36"/>
      <c r="AC660" s="36"/>
      <c r="AD660" s="36"/>
      <c r="AE660" s="158"/>
      <c r="AF660" s="36"/>
      <c r="AG660" s="503"/>
      <c r="AH660" s="36"/>
      <c r="AI660" s="36"/>
      <c r="AJ660" s="36"/>
      <c r="AL660" s="109"/>
      <c r="AM660" s="81"/>
      <c r="AO660" s="501"/>
      <c r="AQ660" s="125"/>
      <c r="AR660" s="81"/>
      <c r="AS660" s="154"/>
      <c r="BM660" s="12">
        <f>BN660/720</f>
        <v>0</v>
      </c>
      <c r="BN660" s="37">
        <f t="shared" si="107"/>
        <v>0</v>
      </c>
      <c r="BO660" s="38">
        <f t="shared" si="108"/>
        <v>0</v>
      </c>
      <c r="BP660" s="120">
        <f t="shared" si="109"/>
        <v>0</v>
      </c>
      <c r="BQ660" s="121">
        <f t="shared" si="110"/>
        <v>0</v>
      </c>
      <c r="BR660" s="108">
        <f t="shared" si="111"/>
        <v>0</v>
      </c>
      <c r="BS660" s="82">
        <f t="shared" si="112"/>
        <v>0</v>
      </c>
      <c r="BT660" s="136">
        <f t="shared" si="113"/>
        <v>0</v>
      </c>
      <c r="BU660" s="136">
        <f t="shared" si="114"/>
        <v>0</v>
      </c>
      <c r="BV660" s="109"/>
    </row>
    <row r="661" spans="1:74" ht="15.75">
      <c r="A661" s="32"/>
      <c r="B661" s="315"/>
      <c r="C661" s="156"/>
      <c r="D661" s="271"/>
      <c r="E661" s="157"/>
      <c r="F661" s="156"/>
      <c r="G661" s="156"/>
      <c r="H661" s="156"/>
      <c r="I661" s="156"/>
      <c r="J661" s="156"/>
      <c r="K661" s="156"/>
      <c r="L661" s="156"/>
      <c r="M661" s="156"/>
      <c r="N661" s="156"/>
      <c r="O661" s="157"/>
      <c r="P661" s="156"/>
      <c r="Q661" s="156"/>
      <c r="R661" s="157"/>
      <c r="S661" s="156"/>
      <c r="T661" s="156"/>
      <c r="U661" s="157"/>
      <c r="V661" s="36"/>
      <c r="W661" s="36"/>
      <c r="X661" s="36"/>
      <c r="Y661" s="36"/>
      <c r="Z661" s="36"/>
      <c r="AA661" s="36"/>
      <c r="AB661" s="36"/>
      <c r="AC661" s="36"/>
      <c r="AD661" s="36"/>
      <c r="AE661" s="158"/>
      <c r="AF661" s="36"/>
      <c r="AG661" s="503"/>
      <c r="AH661" s="36"/>
      <c r="AI661" s="36"/>
      <c r="AJ661" s="36"/>
      <c r="AL661" s="109"/>
      <c r="AM661" s="81"/>
      <c r="AO661" s="501"/>
      <c r="AQ661" s="125"/>
      <c r="AR661" s="81"/>
      <c r="AS661" s="154"/>
      <c r="BM661" s="12">
        <f>BN661/720</f>
        <v>0</v>
      </c>
      <c r="BN661" s="37">
        <f t="shared" si="107"/>
        <v>0</v>
      </c>
      <c r="BO661" s="38">
        <f t="shared" si="108"/>
        <v>0</v>
      </c>
      <c r="BP661" s="120">
        <f t="shared" si="109"/>
        <v>0</v>
      </c>
      <c r="BQ661" s="121">
        <f t="shared" si="110"/>
        <v>0</v>
      </c>
      <c r="BR661" s="108">
        <f t="shared" si="111"/>
        <v>0</v>
      </c>
      <c r="BS661" s="82">
        <f t="shared" si="112"/>
        <v>0</v>
      </c>
      <c r="BT661" s="136">
        <f t="shared" si="113"/>
        <v>0</v>
      </c>
      <c r="BU661" s="136">
        <f t="shared" si="114"/>
        <v>0</v>
      </c>
      <c r="BV661" s="109"/>
    </row>
    <row r="662" spans="1:73" ht="15.75">
      <c r="A662" s="368"/>
      <c r="B662" s="369"/>
      <c r="V662" s="370"/>
      <c r="W662" s="370"/>
      <c r="X662" s="370"/>
      <c r="Y662" s="13"/>
      <c r="Z662" s="13"/>
      <c r="AA662" s="13"/>
      <c r="AB662" s="13"/>
      <c r="AC662" s="13"/>
      <c r="AD662" s="13"/>
      <c r="AE662" s="371"/>
      <c r="AF662" s="13"/>
      <c r="AG662" s="371"/>
      <c r="AH662" s="36"/>
      <c r="AI662" s="36"/>
      <c r="AJ662" s="36"/>
      <c r="AL662" s="69"/>
      <c r="AM662" s="69"/>
      <c r="AN662" s="372"/>
      <c r="AO662" s="373"/>
      <c r="AP662" s="374"/>
      <c r="AQ662" s="373"/>
      <c r="AR662" s="81"/>
      <c r="AS662" s="468"/>
      <c r="AT662" s="375"/>
      <c r="AU662" s="375"/>
      <c r="AV662" s="375"/>
      <c r="AW662" s="375"/>
      <c r="AX662" s="375"/>
      <c r="AY662" s="375"/>
      <c r="AZ662" s="375"/>
      <c r="BA662" s="376"/>
      <c r="BB662" s="376"/>
      <c r="BC662" s="376"/>
      <c r="BD662" s="376"/>
      <c r="BE662" s="378"/>
      <c r="BF662" s="378"/>
      <c r="BG662" s="378"/>
      <c r="BH662" s="378"/>
      <c r="BI662" s="378"/>
      <c r="BJ662" s="378"/>
      <c r="BK662" s="378"/>
      <c r="BL662" s="377"/>
      <c r="BM662" s="379"/>
      <c r="BN662" s="380"/>
      <c r="BO662" s="381"/>
      <c r="BP662" s="382"/>
      <c r="BQ662" s="383"/>
      <c r="BR662" s="384"/>
      <c r="BS662" s="385"/>
      <c r="BT662" s="386"/>
      <c r="BU662" s="386"/>
    </row>
    <row r="663" spans="1:75" ht="15.75">
      <c r="A663" s="395"/>
      <c r="B663" s="396"/>
      <c r="C663" s="156"/>
      <c r="D663" s="271"/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7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40"/>
      <c r="AH663" s="36"/>
      <c r="AI663" s="36"/>
      <c r="AJ663" s="36"/>
      <c r="AL663" s="109"/>
      <c r="AM663" s="81"/>
      <c r="AN663" s="81"/>
      <c r="AO663" s="81"/>
      <c r="AP663" s="81"/>
      <c r="AQ663" s="79"/>
      <c r="AR663" s="81"/>
      <c r="AS663" s="174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11"/>
      <c r="BF663" s="11"/>
      <c r="BG663" s="11"/>
      <c r="BH663" s="11"/>
      <c r="BI663" s="11"/>
      <c r="BJ663" s="11"/>
      <c r="BK663" s="11"/>
      <c r="BL663" s="11"/>
      <c r="BM663" s="12"/>
      <c r="BN663" s="397"/>
      <c r="BO663" s="398"/>
      <c r="BP663" s="81"/>
      <c r="BQ663" s="399"/>
      <c r="BR663" s="81"/>
      <c r="BS663" s="81"/>
      <c r="BT663" s="88"/>
      <c r="BU663" s="88"/>
      <c r="BV663" s="81"/>
      <c r="BW663" s="81"/>
    </row>
    <row r="664" spans="1:75" ht="15.75">
      <c r="A664" s="395"/>
      <c r="B664" s="396"/>
      <c r="C664" s="156"/>
      <c r="D664" s="271"/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7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40"/>
      <c r="AH664" s="36"/>
      <c r="AI664" s="36"/>
      <c r="AJ664" s="36"/>
      <c r="AL664" s="109"/>
      <c r="AM664" s="81"/>
      <c r="AN664" s="81"/>
      <c r="AO664" s="81"/>
      <c r="AP664" s="81"/>
      <c r="AQ664" s="79"/>
      <c r="AR664" s="81"/>
      <c r="AS664" s="174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11"/>
      <c r="BF664" s="11"/>
      <c r="BG664" s="11"/>
      <c r="BH664" s="11"/>
      <c r="BI664" s="11"/>
      <c r="BJ664" s="11"/>
      <c r="BK664" s="11"/>
      <c r="BL664" s="11"/>
      <c r="BM664" s="12"/>
      <c r="BN664" s="397"/>
      <c r="BO664" s="398"/>
      <c r="BP664" s="81"/>
      <c r="BQ664" s="399"/>
      <c r="BR664" s="81"/>
      <c r="BS664" s="81"/>
      <c r="BT664" s="88"/>
      <c r="BU664" s="88"/>
      <c r="BV664" s="81"/>
      <c r="BW664" s="81"/>
    </row>
    <row r="665" spans="1:75" ht="15.75">
      <c r="A665" s="395"/>
      <c r="B665" s="396"/>
      <c r="C665" s="156"/>
      <c r="D665" s="271"/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7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40"/>
      <c r="AH665" s="36"/>
      <c r="AI665" s="36"/>
      <c r="AJ665" s="36"/>
      <c r="AL665" s="109"/>
      <c r="AM665" s="81"/>
      <c r="AN665" s="81"/>
      <c r="AO665" s="81"/>
      <c r="AP665" s="81"/>
      <c r="AQ665" s="79"/>
      <c r="AR665" s="81"/>
      <c r="AS665" s="174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11"/>
      <c r="BF665" s="11"/>
      <c r="BG665" s="11"/>
      <c r="BH665" s="11"/>
      <c r="BI665" s="11"/>
      <c r="BJ665" s="11"/>
      <c r="BK665" s="11"/>
      <c r="BL665" s="11"/>
      <c r="BM665" s="12"/>
      <c r="BN665" s="397"/>
      <c r="BO665" s="398"/>
      <c r="BP665" s="81"/>
      <c r="BQ665" s="399"/>
      <c r="BR665" s="81"/>
      <c r="BS665" s="81"/>
      <c r="BT665" s="88"/>
      <c r="BU665" s="88"/>
      <c r="BV665" s="81"/>
      <c r="BW665" s="81"/>
    </row>
    <row r="666" spans="1:75" ht="15.75">
      <c r="A666" s="395"/>
      <c r="B666" s="396"/>
      <c r="C666" s="156"/>
      <c r="D666" s="271"/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7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L666" s="81"/>
      <c r="AM666" s="81"/>
      <c r="AN666" s="81"/>
      <c r="AO666" s="81"/>
      <c r="AP666" s="81"/>
      <c r="AQ666" s="79"/>
      <c r="AR666" s="81"/>
      <c r="AS666" s="174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11"/>
      <c r="BF666" s="11"/>
      <c r="BG666" s="11"/>
      <c r="BH666" s="11"/>
      <c r="BI666" s="11"/>
      <c r="BJ666" s="11"/>
      <c r="BK666" s="11"/>
      <c r="BL666" s="11"/>
      <c r="BM666" s="12"/>
      <c r="BN666" s="397"/>
      <c r="BO666" s="398"/>
      <c r="BP666" s="81"/>
      <c r="BQ666" s="399"/>
      <c r="BR666" s="81"/>
      <c r="BS666" s="81"/>
      <c r="BT666" s="88"/>
      <c r="BU666" s="88"/>
      <c r="BV666" s="81"/>
      <c r="BW666" s="81"/>
    </row>
    <row r="667" spans="1:75" ht="15.75">
      <c r="A667" s="395"/>
      <c r="B667" s="396"/>
      <c r="C667" s="156"/>
      <c r="D667" s="271"/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7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L667" s="81"/>
      <c r="AM667" s="81"/>
      <c r="AN667" s="81"/>
      <c r="AO667" s="81"/>
      <c r="AP667" s="81"/>
      <c r="AQ667" s="79"/>
      <c r="AR667" s="81"/>
      <c r="AS667" s="174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11"/>
      <c r="BF667" s="11"/>
      <c r="BG667" s="11"/>
      <c r="BH667" s="11"/>
      <c r="BI667" s="11"/>
      <c r="BJ667" s="11"/>
      <c r="BK667" s="11"/>
      <c r="BL667" s="11"/>
      <c r="BN667" s="397"/>
      <c r="BO667" s="398"/>
      <c r="BP667" s="81"/>
      <c r="BQ667" s="399"/>
      <c r="BR667" s="81"/>
      <c r="BS667" s="81"/>
      <c r="BT667" s="88"/>
      <c r="BU667" s="88"/>
      <c r="BV667" s="81"/>
      <c r="BW667" s="81"/>
    </row>
    <row r="668" spans="1:75" ht="15.75">
      <c r="A668" s="395"/>
      <c r="B668" s="396"/>
      <c r="C668" s="156"/>
      <c r="D668" s="271"/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7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L668" s="81"/>
      <c r="AM668" s="81"/>
      <c r="AN668" s="81"/>
      <c r="AO668" s="81"/>
      <c r="AP668" s="81"/>
      <c r="AQ668" s="79"/>
      <c r="AR668" s="81"/>
      <c r="AS668" s="174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11"/>
      <c r="BF668" s="11"/>
      <c r="BG668" s="11"/>
      <c r="BH668" s="11"/>
      <c r="BI668" s="11"/>
      <c r="BJ668" s="11"/>
      <c r="BK668" s="11"/>
      <c r="BL668" s="11"/>
      <c r="BN668" s="397"/>
      <c r="BO668" s="398"/>
      <c r="BP668" s="81"/>
      <c r="BQ668" s="399"/>
      <c r="BR668" s="81"/>
      <c r="BS668" s="81"/>
      <c r="BT668" s="88"/>
      <c r="BU668" s="88"/>
      <c r="BV668" s="81"/>
      <c r="BW668" s="81"/>
    </row>
    <row r="669" spans="1:75" ht="15.75">
      <c r="A669" s="395"/>
      <c r="B669" s="396"/>
      <c r="C669" s="156"/>
      <c r="D669" s="271"/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7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L669" s="81"/>
      <c r="AM669" s="81"/>
      <c r="AN669" s="81"/>
      <c r="AO669" s="81"/>
      <c r="AP669" s="81"/>
      <c r="AQ669" s="81"/>
      <c r="AR669" s="81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11"/>
      <c r="BF669" s="11"/>
      <c r="BG669" s="11"/>
      <c r="BH669" s="11"/>
      <c r="BI669" s="11"/>
      <c r="BJ669" s="11"/>
      <c r="BK669" s="11"/>
      <c r="BL669" s="11"/>
      <c r="BN669" s="397"/>
      <c r="BO669" s="398"/>
      <c r="BP669" s="81"/>
      <c r="BQ669" s="399"/>
      <c r="BR669" s="81"/>
      <c r="BS669" s="81"/>
      <c r="BT669" s="88"/>
      <c r="BU669" s="88"/>
      <c r="BV669" s="81"/>
      <c r="BW669" s="81"/>
    </row>
    <row r="670" spans="1:75" ht="15.75">
      <c r="A670" s="395"/>
      <c r="B670" s="396"/>
      <c r="C670" s="156"/>
      <c r="D670" s="271"/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7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L670" s="81"/>
      <c r="AM670" s="81"/>
      <c r="AN670" s="81"/>
      <c r="AO670" s="81"/>
      <c r="AP670" s="81"/>
      <c r="AQ670" s="81"/>
      <c r="AR670" s="81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11"/>
      <c r="BF670" s="11"/>
      <c r="BG670" s="11"/>
      <c r="BH670" s="11"/>
      <c r="BI670" s="11"/>
      <c r="BJ670" s="11"/>
      <c r="BK670" s="11"/>
      <c r="BL670" s="11"/>
      <c r="BN670" s="397"/>
      <c r="BO670" s="398"/>
      <c r="BP670" s="81"/>
      <c r="BQ670" s="399"/>
      <c r="BR670" s="81"/>
      <c r="BS670" s="81"/>
      <c r="BT670" s="88"/>
      <c r="BU670" s="88"/>
      <c r="BV670" s="81"/>
      <c r="BW670" s="81"/>
    </row>
    <row r="671" spans="1:75" ht="15.75">
      <c r="A671" s="395"/>
      <c r="B671" s="396"/>
      <c r="C671" s="156"/>
      <c r="D671" s="271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7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L671" s="81"/>
      <c r="AM671" s="81"/>
      <c r="AN671" s="81"/>
      <c r="AO671" s="81"/>
      <c r="AP671" s="81"/>
      <c r="AQ671" s="81"/>
      <c r="AR671" s="81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11"/>
      <c r="BF671" s="11"/>
      <c r="BG671" s="11"/>
      <c r="BH671" s="11"/>
      <c r="BI671" s="11"/>
      <c r="BJ671" s="11"/>
      <c r="BK671" s="11"/>
      <c r="BL671" s="11"/>
      <c r="BN671" s="397"/>
      <c r="BO671" s="398"/>
      <c r="BP671" s="81"/>
      <c r="BQ671" s="399"/>
      <c r="BR671" s="81"/>
      <c r="BS671" s="81"/>
      <c r="BT671" s="88"/>
      <c r="BU671" s="88"/>
      <c r="BV671" s="81"/>
      <c r="BW671" s="81"/>
    </row>
    <row r="672" spans="1:75" ht="15.75">
      <c r="A672" s="395"/>
      <c r="B672" s="396"/>
      <c r="C672" s="156"/>
      <c r="D672" s="271"/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7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L672" s="81"/>
      <c r="AM672" s="81"/>
      <c r="AN672" s="81"/>
      <c r="AO672" s="81"/>
      <c r="AP672" s="81"/>
      <c r="AQ672" s="81"/>
      <c r="AR672" s="81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11"/>
      <c r="BF672" s="11"/>
      <c r="BG672" s="11"/>
      <c r="BH672" s="11"/>
      <c r="BI672" s="11"/>
      <c r="BJ672" s="11"/>
      <c r="BK672" s="11"/>
      <c r="BL672" s="11"/>
      <c r="BN672" s="397"/>
      <c r="BO672" s="398"/>
      <c r="BP672" s="81"/>
      <c r="BQ672" s="399"/>
      <c r="BR672" s="81"/>
      <c r="BS672" s="81"/>
      <c r="BT672" s="88"/>
      <c r="BU672" s="88"/>
      <c r="BV672" s="81"/>
      <c r="BW672" s="81"/>
    </row>
    <row r="673" spans="1:75" ht="15.75">
      <c r="A673" s="395"/>
      <c r="B673" s="396"/>
      <c r="C673" s="156"/>
      <c r="D673" s="271"/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7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L673" s="81"/>
      <c r="AM673" s="81"/>
      <c r="AN673" s="81"/>
      <c r="AO673" s="81"/>
      <c r="AP673" s="81"/>
      <c r="AQ673" s="81"/>
      <c r="AR673" s="81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11"/>
      <c r="BF673" s="11"/>
      <c r="BG673" s="11"/>
      <c r="BH673" s="11"/>
      <c r="BI673" s="11"/>
      <c r="BJ673" s="11"/>
      <c r="BK673" s="11"/>
      <c r="BL673" s="11"/>
      <c r="BN673" s="397"/>
      <c r="BO673" s="398"/>
      <c r="BP673" s="81"/>
      <c r="BQ673" s="399"/>
      <c r="BR673" s="81"/>
      <c r="BS673" s="81"/>
      <c r="BT673" s="88"/>
      <c r="BU673" s="88"/>
      <c r="BV673" s="81"/>
      <c r="BW673" s="81"/>
    </row>
    <row r="674" spans="1:75" ht="15.75">
      <c r="A674" s="395"/>
      <c r="B674" s="396"/>
      <c r="C674" s="156"/>
      <c r="D674" s="271"/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7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L674" s="81"/>
      <c r="AM674" s="81"/>
      <c r="AN674" s="81"/>
      <c r="AO674" s="81"/>
      <c r="AP674" s="81"/>
      <c r="AQ674" s="81"/>
      <c r="AR674" s="81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11"/>
      <c r="BF674" s="11"/>
      <c r="BG674" s="11"/>
      <c r="BH674" s="11"/>
      <c r="BI674" s="11"/>
      <c r="BJ674" s="11"/>
      <c r="BK674" s="11"/>
      <c r="BL674" s="11"/>
      <c r="BN674" s="397"/>
      <c r="BO674" s="398"/>
      <c r="BP674" s="81"/>
      <c r="BQ674" s="399"/>
      <c r="BR674" s="81"/>
      <c r="BS674" s="81"/>
      <c r="BT674" s="88"/>
      <c r="BU674" s="88"/>
      <c r="BV674" s="81"/>
      <c r="BW674" s="81"/>
    </row>
    <row r="675" spans="1:75" ht="15.75">
      <c r="A675" s="395"/>
      <c r="B675" s="396"/>
      <c r="C675" s="156"/>
      <c r="D675" s="271"/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7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L675" s="81"/>
      <c r="AM675" s="81"/>
      <c r="AN675" s="81"/>
      <c r="AO675" s="81"/>
      <c r="AP675" s="81"/>
      <c r="AQ675" s="81"/>
      <c r="AR675" s="81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11"/>
      <c r="BF675" s="11"/>
      <c r="BG675" s="11"/>
      <c r="BH675" s="11"/>
      <c r="BI675" s="11"/>
      <c r="BJ675" s="11"/>
      <c r="BK675" s="11"/>
      <c r="BL675" s="11"/>
      <c r="BN675" s="397"/>
      <c r="BO675" s="398"/>
      <c r="BP675" s="81"/>
      <c r="BQ675" s="399"/>
      <c r="BR675" s="81"/>
      <c r="BS675" s="81"/>
      <c r="BT675" s="88"/>
      <c r="BU675" s="88"/>
      <c r="BV675" s="81"/>
      <c r="BW675" s="81"/>
    </row>
    <row r="676" spans="1:75" ht="15.75">
      <c r="A676" s="395"/>
      <c r="B676" s="396"/>
      <c r="C676" s="156"/>
      <c r="D676" s="271"/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7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L676" s="81"/>
      <c r="AM676" s="81"/>
      <c r="AN676" s="81"/>
      <c r="AO676" s="81"/>
      <c r="AP676" s="81"/>
      <c r="AQ676" s="81"/>
      <c r="AR676" s="81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11"/>
      <c r="BF676" s="11"/>
      <c r="BG676" s="11"/>
      <c r="BH676" s="11"/>
      <c r="BI676" s="11"/>
      <c r="BJ676" s="11"/>
      <c r="BK676" s="11"/>
      <c r="BL676" s="11"/>
      <c r="BN676" s="397"/>
      <c r="BO676" s="398"/>
      <c r="BP676" s="81"/>
      <c r="BQ676" s="399"/>
      <c r="BR676" s="81"/>
      <c r="BS676" s="81"/>
      <c r="BT676" s="88"/>
      <c r="BU676" s="88"/>
      <c r="BV676" s="81"/>
      <c r="BW676" s="81"/>
    </row>
    <row r="677" spans="1:75" ht="15.75">
      <c r="A677" s="395"/>
      <c r="B677" s="396"/>
      <c r="C677" s="156"/>
      <c r="D677" s="271"/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7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L677" s="81"/>
      <c r="AM677" s="81"/>
      <c r="AN677" s="81"/>
      <c r="AO677" s="81"/>
      <c r="AP677" s="81"/>
      <c r="AQ677" s="81"/>
      <c r="AR677" s="81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11"/>
      <c r="BF677" s="11"/>
      <c r="BG677" s="11"/>
      <c r="BH677" s="11"/>
      <c r="BI677" s="11"/>
      <c r="BJ677" s="11"/>
      <c r="BK677" s="11"/>
      <c r="BL677" s="11"/>
      <c r="BN677" s="397"/>
      <c r="BO677" s="398"/>
      <c r="BP677" s="81"/>
      <c r="BQ677" s="399"/>
      <c r="BR677" s="81"/>
      <c r="BS677" s="81"/>
      <c r="BT677" s="88"/>
      <c r="BU677" s="88"/>
      <c r="BV677" s="81"/>
      <c r="BW677" s="81"/>
    </row>
    <row r="678" spans="1:75" ht="15.75">
      <c r="A678" s="395"/>
      <c r="B678" s="396"/>
      <c r="C678" s="156"/>
      <c r="D678" s="271"/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7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L678" s="81"/>
      <c r="AM678" s="81"/>
      <c r="AN678" s="81"/>
      <c r="AO678" s="81"/>
      <c r="AP678" s="81"/>
      <c r="AQ678" s="81"/>
      <c r="AR678" s="81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11"/>
      <c r="BF678" s="11"/>
      <c r="BG678" s="11"/>
      <c r="BH678" s="11"/>
      <c r="BI678" s="11"/>
      <c r="BJ678" s="11"/>
      <c r="BK678" s="11"/>
      <c r="BL678" s="11"/>
      <c r="BN678" s="397"/>
      <c r="BO678" s="398"/>
      <c r="BP678" s="81"/>
      <c r="BQ678" s="399"/>
      <c r="BR678" s="81"/>
      <c r="BS678" s="81"/>
      <c r="BT678" s="88"/>
      <c r="BU678" s="88"/>
      <c r="BV678" s="81"/>
      <c r="BW678" s="81"/>
    </row>
    <row r="679" spans="1:75" ht="15.75">
      <c r="A679" s="395"/>
      <c r="B679" s="396"/>
      <c r="C679" s="156"/>
      <c r="D679" s="271"/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7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L679" s="81"/>
      <c r="AM679" s="81"/>
      <c r="AN679" s="81"/>
      <c r="AO679" s="81"/>
      <c r="AP679" s="81"/>
      <c r="AQ679" s="81"/>
      <c r="AR679" s="81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11"/>
      <c r="BF679" s="11"/>
      <c r="BG679" s="11"/>
      <c r="BH679" s="11"/>
      <c r="BI679" s="11"/>
      <c r="BJ679" s="11"/>
      <c r="BK679" s="11"/>
      <c r="BL679" s="11"/>
      <c r="BN679" s="397"/>
      <c r="BO679" s="398"/>
      <c r="BP679" s="81"/>
      <c r="BQ679" s="399"/>
      <c r="BR679" s="81"/>
      <c r="BS679" s="81"/>
      <c r="BT679" s="88"/>
      <c r="BU679" s="88"/>
      <c r="BV679" s="81"/>
      <c r="BW679" s="81"/>
    </row>
    <row r="680" spans="1:75" ht="15.75">
      <c r="A680" s="395"/>
      <c r="B680" s="396"/>
      <c r="C680" s="156"/>
      <c r="D680" s="271"/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7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L680" s="81"/>
      <c r="AM680" s="81"/>
      <c r="AN680" s="81"/>
      <c r="AO680" s="81"/>
      <c r="AP680" s="81"/>
      <c r="AQ680" s="81"/>
      <c r="AR680" s="81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11"/>
      <c r="BF680" s="11"/>
      <c r="BG680" s="11"/>
      <c r="BH680" s="11"/>
      <c r="BI680" s="11"/>
      <c r="BJ680" s="11"/>
      <c r="BK680" s="11"/>
      <c r="BL680" s="11"/>
      <c r="BN680" s="397"/>
      <c r="BO680" s="398"/>
      <c r="BP680" s="81"/>
      <c r="BQ680" s="399"/>
      <c r="BR680" s="81"/>
      <c r="BS680" s="81"/>
      <c r="BT680" s="88"/>
      <c r="BU680" s="88"/>
      <c r="BV680" s="81"/>
      <c r="BW680" s="81"/>
    </row>
    <row r="681" spans="1:75" ht="15.75">
      <c r="A681" s="395"/>
      <c r="B681" s="396"/>
      <c r="C681" s="156"/>
      <c r="D681" s="271"/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7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L681" s="81"/>
      <c r="AM681" s="81"/>
      <c r="AN681" s="81"/>
      <c r="AO681" s="81"/>
      <c r="AP681" s="81"/>
      <c r="AQ681" s="81"/>
      <c r="AR681" s="81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11"/>
      <c r="BF681" s="11"/>
      <c r="BG681" s="11"/>
      <c r="BH681" s="11"/>
      <c r="BI681" s="11"/>
      <c r="BJ681" s="11"/>
      <c r="BK681" s="11"/>
      <c r="BL681" s="11"/>
      <c r="BN681" s="397"/>
      <c r="BO681" s="398"/>
      <c r="BP681" s="81"/>
      <c r="BQ681" s="399"/>
      <c r="BR681" s="81"/>
      <c r="BS681" s="81"/>
      <c r="BT681" s="88"/>
      <c r="BU681" s="88"/>
      <c r="BV681" s="81"/>
      <c r="BW681" s="81"/>
    </row>
    <row r="682" spans="1:75" ht="15.75">
      <c r="A682" s="395"/>
      <c r="B682" s="396"/>
      <c r="C682" s="156"/>
      <c r="D682" s="271"/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7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L682" s="81"/>
      <c r="AM682" s="81"/>
      <c r="AN682" s="81"/>
      <c r="AO682" s="81"/>
      <c r="AP682" s="81"/>
      <c r="AQ682" s="81"/>
      <c r="AR682" s="81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11"/>
      <c r="BF682" s="11"/>
      <c r="BG682" s="11"/>
      <c r="BH682" s="11"/>
      <c r="BI682" s="11"/>
      <c r="BJ682" s="11"/>
      <c r="BK682" s="11"/>
      <c r="BL682" s="11"/>
      <c r="BN682" s="397"/>
      <c r="BO682" s="398"/>
      <c r="BP682" s="81"/>
      <c r="BQ682" s="399"/>
      <c r="BR682" s="81"/>
      <c r="BS682" s="81"/>
      <c r="BT682" s="88"/>
      <c r="BU682" s="88"/>
      <c r="BV682" s="81"/>
      <c r="BW682" s="81"/>
    </row>
    <row r="683" spans="1:75" ht="15.75">
      <c r="A683" s="395"/>
      <c r="B683" s="396"/>
      <c r="C683" s="156"/>
      <c r="D683" s="271"/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7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L683" s="81"/>
      <c r="AM683" s="81"/>
      <c r="AN683" s="81"/>
      <c r="AO683" s="81"/>
      <c r="AP683" s="81"/>
      <c r="AQ683" s="81"/>
      <c r="AR683" s="81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11"/>
      <c r="BF683" s="11"/>
      <c r="BG683" s="11"/>
      <c r="BH683" s="11"/>
      <c r="BI683" s="11"/>
      <c r="BJ683" s="11"/>
      <c r="BK683" s="11"/>
      <c r="BL683" s="11"/>
      <c r="BN683" s="397"/>
      <c r="BO683" s="398"/>
      <c r="BP683" s="81"/>
      <c r="BQ683" s="399"/>
      <c r="BR683" s="81"/>
      <c r="BS683" s="81"/>
      <c r="BT683" s="88"/>
      <c r="BU683" s="88"/>
      <c r="BV683" s="81"/>
      <c r="BW683" s="81"/>
    </row>
    <row r="684" spans="1:75" ht="15.75">
      <c r="A684" s="395"/>
      <c r="B684" s="396"/>
      <c r="C684" s="156"/>
      <c r="D684" s="271"/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7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L684" s="81"/>
      <c r="AM684" s="81"/>
      <c r="AN684" s="81"/>
      <c r="AO684" s="81"/>
      <c r="AP684" s="81"/>
      <c r="AQ684" s="81"/>
      <c r="AR684" s="81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11"/>
      <c r="BF684" s="11"/>
      <c r="BG684" s="11"/>
      <c r="BH684" s="11"/>
      <c r="BI684" s="11"/>
      <c r="BJ684" s="11"/>
      <c r="BK684" s="11"/>
      <c r="BL684" s="11"/>
      <c r="BN684" s="397"/>
      <c r="BO684" s="398"/>
      <c r="BP684" s="81"/>
      <c r="BQ684" s="399"/>
      <c r="BR684" s="81"/>
      <c r="BS684" s="81"/>
      <c r="BT684" s="88"/>
      <c r="BU684" s="88"/>
      <c r="BV684" s="81"/>
      <c r="BW684" s="81"/>
    </row>
    <row r="685" spans="1:75" ht="15.75">
      <c r="A685" s="395"/>
      <c r="B685" s="396"/>
      <c r="C685" s="156"/>
      <c r="D685" s="271"/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7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L685" s="81"/>
      <c r="AM685" s="81"/>
      <c r="AN685" s="81"/>
      <c r="AO685" s="81"/>
      <c r="AP685" s="81"/>
      <c r="AQ685" s="81"/>
      <c r="AR685" s="81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11"/>
      <c r="BF685" s="11"/>
      <c r="BG685" s="11"/>
      <c r="BH685" s="11"/>
      <c r="BI685" s="11"/>
      <c r="BJ685" s="11"/>
      <c r="BK685" s="11"/>
      <c r="BL685" s="11"/>
      <c r="BN685" s="397"/>
      <c r="BO685" s="398"/>
      <c r="BP685" s="81"/>
      <c r="BQ685" s="399"/>
      <c r="BR685" s="81"/>
      <c r="BS685" s="81"/>
      <c r="BT685" s="88"/>
      <c r="BU685" s="88"/>
      <c r="BV685" s="81"/>
      <c r="BW685" s="81"/>
    </row>
    <row r="686" spans="1:75" ht="15.75">
      <c r="A686" s="395"/>
      <c r="B686" s="396"/>
      <c r="C686" s="156"/>
      <c r="D686" s="271"/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7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L686" s="81"/>
      <c r="AM686" s="81"/>
      <c r="AN686" s="81"/>
      <c r="AO686" s="81"/>
      <c r="AP686" s="81"/>
      <c r="AQ686" s="81"/>
      <c r="AR686" s="81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11"/>
      <c r="BF686" s="11"/>
      <c r="BG686" s="11"/>
      <c r="BH686" s="11"/>
      <c r="BI686" s="11"/>
      <c r="BJ686" s="11"/>
      <c r="BK686" s="11"/>
      <c r="BL686" s="11"/>
      <c r="BN686" s="397"/>
      <c r="BO686" s="398"/>
      <c r="BP686" s="81"/>
      <c r="BQ686" s="399"/>
      <c r="BR686" s="81"/>
      <c r="BS686" s="81"/>
      <c r="BT686" s="88"/>
      <c r="BU686" s="88"/>
      <c r="BV686" s="81"/>
      <c r="BW686" s="81"/>
    </row>
    <row r="687" spans="1:75" ht="15.75">
      <c r="A687" s="395"/>
      <c r="B687" s="396"/>
      <c r="C687" s="156"/>
      <c r="D687" s="271"/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7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L687" s="81"/>
      <c r="AM687" s="81"/>
      <c r="AN687" s="81"/>
      <c r="AO687" s="81"/>
      <c r="AP687" s="81"/>
      <c r="AQ687" s="81"/>
      <c r="AR687" s="81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11"/>
      <c r="BF687" s="11"/>
      <c r="BG687" s="11"/>
      <c r="BH687" s="11"/>
      <c r="BI687" s="11"/>
      <c r="BJ687" s="11"/>
      <c r="BK687" s="11"/>
      <c r="BL687" s="11"/>
      <c r="BN687" s="397"/>
      <c r="BO687" s="398"/>
      <c r="BP687" s="81"/>
      <c r="BQ687" s="399"/>
      <c r="BR687" s="81"/>
      <c r="BS687" s="81"/>
      <c r="BT687" s="88"/>
      <c r="BU687" s="88"/>
      <c r="BV687" s="81"/>
      <c r="BW687" s="81"/>
    </row>
    <row r="688" spans="1:75" ht="15.75">
      <c r="A688" s="395"/>
      <c r="B688" s="396"/>
      <c r="C688" s="156"/>
      <c r="D688" s="271"/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7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L688" s="81"/>
      <c r="AM688" s="81"/>
      <c r="AN688" s="81"/>
      <c r="AO688" s="81"/>
      <c r="AP688" s="81"/>
      <c r="AQ688" s="81"/>
      <c r="AR688" s="81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11"/>
      <c r="BF688" s="11"/>
      <c r="BG688" s="11"/>
      <c r="BH688" s="11"/>
      <c r="BI688" s="11"/>
      <c r="BJ688" s="11"/>
      <c r="BK688" s="11"/>
      <c r="BL688" s="11"/>
      <c r="BN688" s="397"/>
      <c r="BO688" s="398"/>
      <c r="BP688" s="81"/>
      <c r="BQ688" s="399"/>
      <c r="BR688" s="81"/>
      <c r="BS688" s="81"/>
      <c r="BT688" s="88"/>
      <c r="BU688" s="88"/>
      <c r="BV688" s="81"/>
      <c r="BW688" s="81"/>
    </row>
    <row r="689" spans="1:75" ht="15.75">
      <c r="A689" s="395"/>
      <c r="B689" s="396"/>
      <c r="C689" s="156"/>
      <c r="D689" s="271"/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7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L689" s="81"/>
      <c r="AM689" s="81"/>
      <c r="AN689" s="81"/>
      <c r="AO689" s="81"/>
      <c r="AP689" s="81"/>
      <c r="AQ689" s="81"/>
      <c r="AR689" s="81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11"/>
      <c r="BF689" s="11"/>
      <c r="BG689" s="11"/>
      <c r="BH689" s="11"/>
      <c r="BI689" s="11"/>
      <c r="BJ689" s="11"/>
      <c r="BK689" s="11"/>
      <c r="BL689" s="11"/>
      <c r="BN689" s="397"/>
      <c r="BO689" s="398"/>
      <c r="BP689" s="81"/>
      <c r="BQ689" s="399"/>
      <c r="BR689" s="81"/>
      <c r="BS689" s="81"/>
      <c r="BT689" s="88"/>
      <c r="BU689" s="88"/>
      <c r="BV689" s="81"/>
      <c r="BW689" s="81"/>
    </row>
    <row r="690" spans="1:75" ht="15.75">
      <c r="A690" s="395"/>
      <c r="B690" s="396"/>
      <c r="C690" s="156"/>
      <c r="D690" s="271"/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7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L690" s="81"/>
      <c r="AM690" s="81"/>
      <c r="AN690" s="81"/>
      <c r="AO690" s="81"/>
      <c r="AP690" s="81"/>
      <c r="AQ690" s="81"/>
      <c r="AR690" s="81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11"/>
      <c r="BF690" s="11"/>
      <c r="BG690" s="11"/>
      <c r="BH690" s="11"/>
      <c r="BI690" s="11"/>
      <c r="BJ690" s="11"/>
      <c r="BK690" s="11"/>
      <c r="BL690" s="11"/>
      <c r="BN690" s="397">
        <f aca="true" t="shared" si="117" ref="BN690:BN721">C690+D690+F690+G690+H690+I690+J690+K690+L690+M690+N690+P690+Q690+S690+T690+U690+V690+W690+X690+Y690+Z690+AA690+AB690+AC690+AD690+AF690+AH690+AI690+AJ690+AK690+AL690+AM690+AO690+AP690+AQ690+AR690</f>
        <v>0</v>
      </c>
      <c r="BO690" s="398">
        <f aca="true" t="shared" si="118" ref="BO690:BO741">BN690/720</f>
        <v>0</v>
      </c>
      <c r="BP690" s="81">
        <f aca="true" t="shared" si="119" ref="BP690:BP721">E690+O690+R690+AE690+AG690+AN690</f>
        <v>0</v>
      </c>
      <c r="BQ690" s="399">
        <f aca="true" t="shared" si="120" ref="BQ690:BQ741">BP690/720</f>
        <v>0</v>
      </c>
      <c r="BR690" s="81">
        <f aca="true" t="shared" si="121" ref="BR690:BR721">AS690+AT690+AU690+AV690+AW690+AX690+AY690+AZ690</f>
        <v>0</v>
      </c>
      <c r="BS690" s="81">
        <f aca="true" t="shared" si="122" ref="BS690:BS741">BR690/720</f>
        <v>0</v>
      </c>
      <c r="BT690" s="88">
        <f aca="true" t="shared" si="123" ref="BT690:BT721">BA690+BC690+BB690+BD690</f>
        <v>0</v>
      </c>
      <c r="BU690" s="88">
        <f aca="true" t="shared" si="124" ref="BU690:BU741">BT690/720</f>
        <v>0</v>
      </c>
      <c r="BV690" s="81"/>
      <c r="BW690" s="81"/>
    </row>
    <row r="691" spans="1:75" ht="15.75">
      <c r="A691" s="395"/>
      <c r="B691" s="396"/>
      <c r="C691" s="156"/>
      <c r="D691" s="271"/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7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L691" s="81"/>
      <c r="AM691" s="81"/>
      <c r="AN691" s="81"/>
      <c r="AO691" s="81"/>
      <c r="AP691" s="81"/>
      <c r="AQ691" s="81"/>
      <c r="AR691" s="81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11"/>
      <c r="BF691" s="11"/>
      <c r="BG691" s="11"/>
      <c r="BH691" s="11"/>
      <c r="BI691" s="11"/>
      <c r="BJ691" s="11"/>
      <c r="BK691" s="11"/>
      <c r="BL691" s="11"/>
      <c r="BN691" s="397">
        <f t="shared" si="117"/>
        <v>0</v>
      </c>
      <c r="BO691" s="398">
        <f t="shared" si="118"/>
        <v>0</v>
      </c>
      <c r="BP691" s="81">
        <f t="shared" si="119"/>
        <v>0</v>
      </c>
      <c r="BQ691" s="399">
        <f t="shared" si="120"/>
        <v>0</v>
      </c>
      <c r="BR691" s="81">
        <f t="shared" si="121"/>
        <v>0</v>
      </c>
      <c r="BS691" s="81">
        <f t="shared" si="122"/>
        <v>0</v>
      </c>
      <c r="BT691" s="88">
        <f t="shared" si="123"/>
        <v>0</v>
      </c>
      <c r="BU691" s="88">
        <f t="shared" si="124"/>
        <v>0</v>
      </c>
      <c r="BV691" s="81"/>
      <c r="BW691" s="81"/>
    </row>
    <row r="692" spans="1:75" ht="15.75">
      <c r="A692" s="395"/>
      <c r="B692" s="396"/>
      <c r="C692" s="156"/>
      <c r="D692" s="271"/>
      <c r="E692" s="156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7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L692" s="81"/>
      <c r="AM692" s="81"/>
      <c r="AN692" s="81"/>
      <c r="AO692" s="81"/>
      <c r="AP692" s="81"/>
      <c r="AQ692" s="81"/>
      <c r="AR692" s="81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11"/>
      <c r="BF692" s="11"/>
      <c r="BG692" s="11"/>
      <c r="BH692" s="11"/>
      <c r="BI692" s="11"/>
      <c r="BJ692" s="11"/>
      <c r="BK692" s="11"/>
      <c r="BL692" s="11"/>
      <c r="BN692" s="397">
        <f t="shared" si="117"/>
        <v>0</v>
      </c>
      <c r="BO692" s="398">
        <f t="shared" si="118"/>
        <v>0</v>
      </c>
      <c r="BP692" s="81">
        <f t="shared" si="119"/>
        <v>0</v>
      </c>
      <c r="BQ692" s="399">
        <f t="shared" si="120"/>
        <v>0</v>
      </c>
      <c r="BR692" s="81">
        <f t="shared" si="121"/>
        <v>0</v>
      </c>
      <c r="BS692" s="81">
        <f t="shared" si="122"/>
        <v>0</v>
      </c>
      <c r="BT692" s="88">
        <f t="shared" si="123"/>
        <v>0</v>
      </c>
      <c r="BU692" s="88">
        <f t="shared" si="124"/>
        <v>0</v>
      </c>
      <c r="BV692" s="81"/>
      <c r="BW692" s="81"/>
    </row>
    <row r="693" spans="1:75" ht="15.75">
      <c r="A693" s="395"/>
      <c r="B693" s="396"/>
      <c r="C693" s="156"/>
      <c r="D693" s="271"/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7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L693" s="81"/>
      <c r="AM693" s="81"/>
      <c r="AN693" s="81"/>
      <c r="AO693" s="81"/>
      <c r="AP693" s="81"/>
      <c r="AQ693" s="81"/>
      <c r="AR693" s="81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11"/>
      <c r="BF693" s="11"/>
      <c r="BG693" s="11"/>
      <c r="BH693" s="11"/>
      <c r="BI693" s="11"/>
      <c r="BJ693" s="11"/>
      <c r="BK693" s="11"/>
      <c r="BL693" s="11"/>
      <c r="BN693" s="397">
        <f t="shared" si="117"/>
        <v>0</v>
      </c>
      <c r="BO693" s="398">
        <f t="shared" si="118"/>
        <v>0</v>
      </c>
      <c r="BP693" s="81">
        <f t="shared" si="119"/>
        <v>0</v>
      </c>
      <c r="BQ693" s="399">
        <f t="shared" si="120"/>
        <v>0</v>
      </c>
      <c r="BR693" s="81">
        <f t="shared" si="121"/>
        <v>0</v>
      </c>
      <c r="BS693" s="81">
        <f t="shared" si="122"/>
        <v>0</v>
      </c>
      <c r="BT693" s="88">
        <f t="shared" si="123"/>
        <v>0</v>
      </c>
      <c r="BU693" s="88">
        <f t="shared" si="124"/>
        <v>0</v>
      </c>
      <c r="BV693" s="81"/>
      <c r="BW693" s="81"/>
    </row>
    <row r="694" spans="1:75" ht="15.75">
      <c r="A694" s="395"/>
      <c r="B694" s="396"/>
      <c r="C694" s="156"/>
      <c r="D694" s="271"/>
      <c r="E694" s="156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7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L694" s="81"/>
      <c r="AM694" s="81"/>
      <c r="AN694" s="81"/>
      <c r="AO694" s="81"/>
      <c r="AP694" s="81"/>
      <c r="AQ694" s="81"/>
      <c r="AR694" s="81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11"/>
      <c r="BF694" s="11"/>
      <c r="BG694" s="11"/>
      <c r="BH694" s="11"/>
      <c r="BI694" s="11"/>
      <c r="BJ694" s="11"/>
      <c r="BK694" s="11"/>
      <c r="BL694" s="11"/>
      <c r="BN694" s="397">
        <f t="shared" si="117"/>
        <v>0</v>
      </c>
      <c r="BO694" s="398">
        <f t="shared" si="118"/>
        <v>0</v>
      </c>
      <c r="BP694" s="81">
        <f t="shared" si="119"/>
        <v>0</v>
      </c>
      <c r="BQ694" s="399">
        <f t="shared" si="120"/>
        <v>0</v>
      </c>
      <c r="BR694" s="81">
        <f t="shared" si="121"/>
        <v>0</v>
      </c>
      <c r="BS694" s="81">
        <f t="shared" si="122"/>
        <v>0</v>
      </c>
      <c r="BT694" s="88">
        <f t="shared" si="123"/>
        <v>0</v>
      </c>
      <c r="BU694" s="88">
        <f t="shared" si="124"/>
        <v>0</v>
      </c>
      <c r="BV694" s="81"/>
      <c r="BW694" s="81"/>
    </row>
    <row r="695" spans="1:75" ht="15.75">
      <c r="A695" s="395"/>
      <c r="B695" s="396"/>
      <c r="C695" s="156"/>
      <c r="D695" s="271"/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7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L695" s="81"/>
      <c r="AM695" s="81"/>
      <c r="AN695" s="81"/>
      <c r="AO695" s="81"/>
      <c r="AP695" s="81"/>
      <c r="AQ695" s="81"/>
      <c r="AR695" s="81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11"/>
      <c r="BF695" s="11"/>
      <c r="BG695" s="11"/>
      <c r="BH695" s="11"/>
      <c r="BI695" s="11"/>
      <c r="BJ695" s="11"/>
      <c r="BK695" s="11"/>
      <c r="BL695" s="11"/>
      <c r="BN695" s="397">
        <f t="shared" si="117"/>
        <v>0</v>
      </c>
      <c r="BO695" s="398">
        <f t="shared" si="118"/>
        <v>0</v>
      </c>
      <c r="BP695" s="81">
        <f t="shared" si="119"/>
        <v>0</v>
      </c>
      <c r="BQ695" s="399">
        <f t="shared" si="120"/>
        <v>0</v>
      </c>
      <c r="BR695" s="81">
        <f t="shared" si="121"/>
        <v>0</v>
      </c>
      <c r="BS695" s="81">
        <f t="shared" si="122"/>
        <v>0</v>
      </c>
      <c r="BT695" s="88">
        <f t="shared" si="123"/>
        <v>0</v>
      </c>
      <c r="BU695" s="88">
        <f t="shared" si="124"/>
        <v>0</v>
      </c>
      <c r="BV695" s="81"/>
      <c r="BW695" s="81"/>
    </row>
    <row r="696" spans="1:75" ht="15.75">
      <c r="A696" s="395"/>
      <c r="B696" s="396"/>
      <c r="C696" s="156"/>
      <c r="D696" s="271"/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7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L696" s="81"/>
      <c r="AM696" s="81"/>
      <c r="AN696" s="81"/>
      <c r="AO696" s="81"/>
      <c r="AP696" s="81"/>
      <c r="AQ696" s="81"/>
      <c r="AR696" s="81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11"/>
      <c r="BF696" s="11"/>
      <c r="BG696" s="11"/>
      <c r="BH696" s="11"/>
      <c r="BI696" s="11"/>
      <c r="BJ696" s="11"/>
      <c r="BK696" s="11"/>
      <c r="BL696" s="11"/>
      <c r="BN696" s="397">
        <f t="shared" si="117"/>
        <v>0</v>
      </c>
      <c r="BO696" s="398">
        <f t="shared" si="118"/>
        <v>0</v>
      </c>
      <c r="BP696" s="81">
        <f t="shared" si="119"/>
        <v>0</v>
      </c>
      <c r="BQ696" s="399">
        <f t="shared" si="120"/>
        <v>0</v>
      </c>
      <c r="BR696" s="81">
        <f t="shared" si="121"/>
        <v>0</v>
      </c>
      <c r="BS696" s="81">
        <f t="shared" si="122"/>
        <v>0</v>
      </c>
      <c r="BT696" s="88">
        <f t="shared" si="123"/>
        <v>0</v>
      </c>
      <c r="BU696" s="88">
        <f t="shared" si="124"/>
        <v>0</v>
      </c>
      <c r="BV696" s="81"/>
      <c r="BW696" s="81"/>
    </row>
    <row r="697" spans="1:75" ht="15.75">
      <c r="A697" s="395"/>
      <c r="B697" s="396"/>
      <c r="C697" s="156"/>
      <c r="D697" s="271"/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7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L697" s="81"/>
      <c r="AM697" s="81"/>
      <c r="AN697" s="81"/>
      <c r="AO697" s="81"/>
      <c r="AP697" s="81"/>
      <c r="AQ697" s="81"/>
      <c r="AR697" s="81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11"/>
      <c r="BF697" s="11"/>
      <c r="BG697" s="11"/>
      <c r="BH697" s="11"/>
      <c r="BI697" s="11"/>
      <c r="BJ697" s="11"/>
      <c r="BK697" s="11"/>
      <c r="BL697" s="11"/>
      <c r="BN697" s="397">
        <f t="shared" si="117"/>
        <v>0</v>
      </c>
      <c r="BO697" s="398">
        <f t="shared" si="118"/>
        <v>0</v>
      </c>
      <c r="BP697" s="81">
        <f t="shared" si="119"/>
        <v>0</v>
      </c>
      <c r="BQ697" s="399">
        <f t="shared" si="120"/>
        <v>0</v>
      </c>
      <c r="BR697" s="81">
        <f t="shared" si="121"/>
        <v>0</v>
      </c>
      <c r="BS697" s="81">
        <f t="shared" si="122"/>
        <v>0</v>
      </c>
      <c r="BT697" s="88">
        <f t="shared" si="123"/>
        <v>0</v>
      </c>
      <c r="BU697" s="88">
        <f t="shared" si="124"/>
        <v>0</v>
      </c>
      <c r="BV697" s="81"/>
      <c r="BW697" s="81"/>
    </row>
    <row r="698" spans="1:75" ht="15.75">
      <c r="A698" s="395"/>
      <c r="B698" s="396"/>
      <c r="C698" s="156"/>
      <c r="D698" s="271"/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7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L698" s="81"/>
      <c r="AM698" s="81"/>
      <c r="AN698" s="81"/>
      <c r="AO698" s="81"/>
      <c r="AP698" s="81"/>
      <c r="AQ698" s="81"/>
      <c r="AR698" s="81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11"/>
      <c r="BF698" s="11"/>
      <c r="BG698" s="11"/>
      <c r="BH698" s="11"/>
      <c r="BI698" s="11"/>
      <c r="BJ698" s="11"/>
      <c r="BK698" s="11"/>
      <c r="BL698" s="11"/>
      <c r="BN698" s="397">
        <f t="shared" si="117"/>
        <v>0</v>
      </c>
      <c r="BO698" s="398">
        <f t="shared" si="118"/>
        <v>0</v>
      </c>
      <c r="BP698" s="81">
        <f t="shared" si="119"/>
        <v>0</v>
      </c>
      <c r="BQ698" s="399">
        <f t="shared" si="120"/>
        <v>0</v>
      </c>
      <c r="BR698" s="81">
        <f t="shared" si="121"/>
        <v>0</v>
      </c>
      <c r="BS698" s="81">
        <f t="shared" si="122"/>
        <v>0</v>
      </c>
      <c r="BT698" s="88">
        <f t="shared" si="123"/>
        <v>0</v>
      </c>
      <c r="BU698" s="88">
        <f t="shared" si="124"/>
        <v>0</v>
      </c>
      <c r="BV698" s="81"/>
      <c r="BW698" s="81"/>
    </row>
    <row r="699" spans="1:75" ht="15.75">
      <c r="A699" s="395"/>
      <c r="B699" s="396"/>
      <c r="C699" s="156"/>
      <c r="D699" s="271"/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7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L699" s="81"/>
      <c r="AM699" s="81"/>
      <c r="AN699" s="81"/>
      <c r="AO699" s="81"/>
      <c r="AP699" s="81"/>
      <c r="AQ699" s="81"/>
      <c r="AR699" s="81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11"/>
      <c r="BF699" s="11"/>
      <c r="BG699" s="11"/>
      <c r="BH699" s="11"/>
      <c r="BI699" s="11"/>
      <c r="BJ699" s="11"/>
      <c r="BK699" s="11"/>
      <c r="BL699" s="11"/>
      <c r="BN699" s="397">
        <f t="shared" si="117"/>
        <v>0</v>
      </c>
      <c r="BO699" s="398">
        <f t="shared" si="118"/>
        <v>0</v>
      </c>
      <c r="BP699" s="81">
        <f t="shared" si="119"/>
        <v>0</v>
      </c>
      <c r="BQ699" s="399">
        <f t="shared" si="120"/>
        <v>0</v>
      </c>
      <c r="BR699" s="81">
        <f t="shared" si="121"/>
        <v>0</v>
      </c>
      <c r="BS699" s="81">
        <f t="shared" si="122"/>
        <v>0</v>
      </c>
      <c r="BT699" s="88">
        <f t="shared" si="123"/>
        <v>0</v>
      </c>
      <c r="BU699" s="88">
        <f t="shared" si="124"/>
        <v>0</v>
      </c>
      <c r="BV699" s="81"/>
      <c r="BW699" s="81"/>
    </row>
    <row r="700" spans="1:75" ht="15.75">
      <c r="A700" s="395"/>
      <c r="B700" s="396"/>
      <c r="C700" s="156"/>
      <c r="D700" s="271"/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7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L700" s="81"/>
      <c r="AM700" s="81"/>
      <c r="AN700" s="81"/>
      <c r="AO700" s="81"/>
      <c r="AP700" s="81"/>
      <c r="AQ700" s="81"/>
      <c r="AR700" s="81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11"/>
      <c r="BF700" s="11"/>
      <c r="BG700" s="11"/>
      <c r="BH700" s="11"/>
      <c r="BI700" s="11"/>
      <c r="BJ700" s="11"/>
      <c r="BK700" s="11"/>
      <c r="BL700" s="11"/>
      <c r="BN700" s="397">
        <f t="shared" si="117"/>
        <v>0</v>
      </c>
      <c r="BO700" s="398">
        <f t="shared" si="118"/>
        <v>0</v>
      </c>
      <c r="BP700" s="81">
        <f t="shared" si="119"/>
        <v>0</v>
      </c>
      <c r="BQ700" s="399">
        <f t="shared" si="120"/>
        <v>0</v>
      </c>
      <c r="BR700" s="81">
        <f t="shared" si="121"/>
        <v>0</v>
      </c>
      <c r="BS700" s="81">
        <f t="shared" si="122"/>
        <v>0</v>
      </c>
      <c r="BT700" s="88">
        <f t="shared" si="123"/>
        <v>0</v>
      </c>
      <c r="BU700" s="88">
        <f t="shared" si="124"/>
        <v>0</v>
      </c>
      <c r="BV700" s="81"/>
      <c r="BW700" s="81"/>
    </row>
    <row r="701" spans="1:75" ht="15.75">
      <c r="A701" s="395"/>
      <c r="B701" s="396"/>
      <c r="C701" s="156"/>
      <c r="D701" s="271"/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7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L701" s="81"/>
      <c r="AM701" s="81"/>
      <c r="AN701" s="81"/>
      <c r="AO701" s="81"/>
      <c r="AP701" s="81"/>
      <c r="AQ701" s="81"/>
      <c r="AR701" s="81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11"/>
      <c r="BF701" s="11"/>
      <c r="BG701" s="11"/>
      <c r="BH701" s="11"/>
      <c r="BI701" s="11"/>
      <c r="BJ701" s="11"/>
      <c r="BK701" s="11"/>
      <c r="BL701" s="11"/>
      <c r="BN701" s="397">
        <f t="shared" si="117"/>
        <v>0</v>
      </c>
      <c r="BO701" s="398">
        <f t="shared" si="118"/>
        <v>0</v>
      </c>
      <c r="BP701" s="81">
        <f t="shared" si="119"/>
        <v>0</v>
      </c>
      <c r="BQ701" s="399">
        <f t="shared" si="120"/>
        <v>0</v>
      </c>
      <c r="BR701" s="81">
        <f t="shared" si="121"/>
        <v>0</v>
      </c>
      <c r="BS701" s="81">
        <f t="shared" si="122"/>
        <v>0</v>
      </c>
      <c r="BT701" s="88">
        <f t="shared" si="123"/>
        <v>0</v>
      </c>
      <c r="BU701" s="88">
        <f t="shared" si="124"/>
        <v>0</v>
      </c>
      <c r="BV701" s="81"/>
      <c r="BW701" s="81"/>
    </row>
    <row r="702" spans="1:75" ht="15.75">
      <c r="A702" s="395"/>
      <c r="B702" s="396"/>
      <c r="C702" s="156"/>
      <c r="D702" s="271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7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L702" s="81"/>
      <c r="AM702" s="81"/>
      <c r="AN702" s="81"/>
      <c r="AO702" s="81"/>
      <c r="AP702" s="81"/>
      <c r="AQ702" s="81"/>
      <c r="AR702" s="81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11"/>
      <c r="BF702" s="11"/>
      <c r="BG702" s="11"/>
      <c r="BH702" s="11"/>
      <c r="BI702" s="11"/>
      <c r="BJ702" s="11"/>
      <c r="BK702" s="11"/>
      <c r="BL702" s="11"/>
      <c r="BN702" s="397">
        <f t="shared" si="117"/>
        <v>0</v>
      </c>
      <c r="BO702" s="398">
        <f t="shared" si="118"/>
        <v>0</v>
      </c>
      <c r="BP702" s="81">
        <f t="shared" si="119"/>
        <v>0</v>
      </c>
      <c r="BQ702" s="399">
        <f t="shared" si="120"/>
        <v>0</v>
      </c>
      <c r="BR702" s="81">
        <f t="shared" si="121"/>
        <v>0</v>
      </c>
      <c r="BS702" s="81">
        <f t="shared" si="122"/>
        <v>0</v>
      </c>
      <c r="BT702" s="88">
        <f t="shared" si="123"/>
        <v>0</v>
      </c>
      <c r="BU702" s="88">
        <f t="shared" si="124"/>
        <v>0</v>
      </c>
      <c r="BV702" s="81"/>
      <c r="BW702" s="81"/>
    </row>
    <row r="703" spans="1:75" ht="15.75">
      <c r="A703" s="395"/>
      <c r="B703" s="396"/>
      <c r="C703" s="156"/>
      <c r="D703" s="271"/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7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L703" s="81"/>
      <c r="AM703" s="81"/>
      <c r="AN703" s="81"/>
      <c r="AO703" s="81"/>
      <c r="AP703" s="81"/>
      <c r="AQ703" s="81"/>
      <c r="AR703" s="81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11"/>
      <c r="BF703" s="11"/>
      <c r="BG703" s="11"/>
      <c r="BH703" s="11"/>
      <c r="BI703" s="11"/>
      <c r="BJ703" s="11"/>
      <c r="BK703" s="11"/>
      <c r="BL703" s="11"/>
      <c r="BN703" s="397">
        <f t="shared" si="117"/>
        <v>0</v>
      </c>
      <c r="BO703" s="398">
        <f t="shared" si="118"/>
        <v>0</v>
      </c>
      <c r="BP703" s="81">
        <f t="shared" si="119"/>
        <v>0</v>
      </c>
      <c r="BQ703" s="399">
        <f t="shared" si="120"/>
        <v>0</v>
      </c>
      <c r="BR703" s="81">
        <f t="shared" si="121"/>
        <v>0</v>
      </c>
      <c r="BS703" s="81">
        <f t="shared" si="122"/>
        <v>0</v>
      </c>
      <c r="BT703" s="88">
        <f t="shared" si="123"/>
        <v>0</v>
      </c>
      <c r="BU703" s="88">
        <f t="shared" si="124"/>
        <v>0</v>
      </c>
      <c r="BV703" s="81"/>
      <c r="BW703" s="81"/>
    </row>
    <row r="704" spans="1:75" ht="15.75">
      <c r="A704" s="395"/>
      <c r="B704" s="396"/>
      <c r="C704" s="156"/>
      <c r="D704" s="271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7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L704" s="81"/>
      <c r="AM704" s="81"/>
      <c r="AN704" s="81"/>
      <c r="AO704" s="81"/>
      <c r="AP704" s="81"/>
      <c r="AQ704" s="81"/>
      <c r="AR704" s="81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11"/>
      <c r="BF704" s="11"/>
      <c r="BG704" s="11"/>
      <c r="BH704" s="11"/>
      <c r="BI704" s="11"/>
      <c r="BJ704" s="11"/>
      <c r="BK704" s="11"/>
      <c r="BL704" s="11"/>
      <c r="BN704" s="397">
        <f t="shared" si="117"/>
        <v>0</v>
      </c>
      <c r="BO704" s="398">
        <f t="shared" si="118"/>
        <v>0</v>
      </c>
      <c r="BP704" s="81">
        <f t="shared" si="119"/>
        <v>0</v>
      </c>
      <c r="BQ704" s="399">
        <f t="shared" si="120"/>
        <v>0</v>
      </c>
      <c r="BR704" s="81">
        <f t="shared" si="121"/>
        <v>0</v>
      </c>
      <c r="BS704" s="81">
        <f t="shared" si="122"/>
        <v>0</v>
      </c>
      <c r="BT704" s="88">
        <f t="shared" si="123"/>
        <v>0</v>
      </c>
      <c r="BU704" s="88">
        <f t="shared" si="124"/>
        <v>0</v>
      </c>
      <c r="BV704" s="81"/>
      <c r="BW704" s="81"/>
    </row>
    <row r="705" spans="1:75" ht="15.75">
      <c r="A705" s="395"/>
      <c r="B705" s="396"/>
      <c r="C705" s="156"/>
      <c r="D705" s="271"/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7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L705" s="81"/>
      <c r="AM705" s="81"/>
      <c r="AN705" s="81"/>
      <c r="AO705" s="81"/>
      <c r="AP705" s="81"/>
      <c r="AQ705" s="81"/>
      <c r="AR705" s="81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11"/>
      <c r="BF705" s="11"/>
      <c r="BG705" s="11"/>
      <c r="BH705" s="11"/>
      <c r="BI705" s="11"/>
      <c r="BJ705" s="11"/>
      <c r="BK705" s="11"/>
      <c r="BL705" s="11"/>
      <c r="BN705" s="397">
        <f t="shared" si="117"/>
        <v>0</v>
      </c>
      <c r="BO705" s="398">
        <f t="shared" si="118"/>
        <v>0</v>
      </c>
      <c r="BP705" s="81">
        <f t="shared" si="119"/>
        <v>0</v>
      </c>
      <c r="BQ705" s="399">
        <f t="shared" si="120"/>
        <v>0</v>
      </c>
      <c r="BR705" s="81">
        <f t="shared" si="121"/>
        <v>0</v>
      </c>
      <c r="BS705" s="81">
        <f t="shared" si="122"/>
        <v>0</v>
      </c>
      <c r="BT705" s="88">
        <f t="shared" si="123"/>
        <v>0</v>
      </c>
      <c r="BU705" s="88">
        <f t="shared" si="124"/>
        <v>0</v>
      </c>
      <c r="BV705" s="81"/>
      <c r="BW705" s="81"/>
    </row>
    <row r="706" spans="1:75" ht="15.75">
      <c r="A706" s="395"/>
      <c r="B706" s="396"/>
      <c r="C706" s="156"/>
      <c r="D706" s="271"/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7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L706" s="81"/>
      <c r="AM706" s="81"/>
      <c r="AN706" s="81"/>
      <c r="AO706" s="81"/>
      <c r="AP706" s="81"/>
      <c r="AQ706" s="81"/>
      <c r="AR706" s="81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11"/>
      <c r="BF706" s="11"/>
      <c r="BG706" s="11"/>
      <c r="BH706" s="11"/>
      <c r="BI706" s="11"/>
      <c r="BJ706" s="11"/>
      <c r="BK706" s="11"/>
      <c r="BL706" s="11"/>
      <c r="BN706" s="397">
        <f t="shared" si="117"/>
        <v>0</v>
      </c>
      <c r="BO706" s="398">
        <f t="shared" si="118"/>
        <v>0</v>
      </c>
      <c r="BP706" s="81">
        <f t="shared" si="119"/>
        <v>0</v>
      </c>
      <c r="BQ706" s="399">
        <f t="shared" si="120"/>
        <v>0</v>
      </c>
      <c r="BR706" s="81">
        <f t="shared" si="121"/>
        <v>0</v>
      </c>
      <c r="BS706" s="81">
        <f t="shared" si="122"/>
        <v>0</v>
      </c>
      <c r="BT706" s="88">
        <f t="shared" si="123"/>
        <v>0</v>
      </c>
      <c r="BU706" s="88">
        <f t="shared" si="124"/>
        <v>0</v>
      </c>
      <c r="BV706" s="81"/>
      <c r="BW706" s="81"/>
    </row>
    <row r="707" spans="1:75" ht="15.75">
      <c r="A707" s="395"/>
      <c r="B707" s="396"/>
      <c r="C707" s="156"/>
      <c r="D707" s="271"/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7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L707" s="81"/>
      <c r="AM707" s="81"/>
      <c r="AN707" s="81"/>
      <c r="AO707" s="81"/>
      <c r="AP707" s="81"/>
      <c r="AQ707" s="81"/>
      <c r="AR707" s="81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11"/>
      <c r="BF707" s="11"/>
      <c r="BG707" s="11"/>
      <c r="BH707" s="11"/>
      <c r="BI707" s="11"/>
      <c r="BJ707" s="11"/>
      <c r="BK707" s="11"/>
      <c r="BL707" s="11"/>
      <c r="BN707" s="397">
        <f t="shared" si="117"/>
        <v>0</v>
      </c>
      <c r="BO707" s="398">
        <f t="shared" si="118"/>
        <v>0</v>
      </c>
      <c r="BP707" s="81">
        <f t="shared" si="119"/>
        <v>0</v>
      </c>
      <c r="BQ707" s="399">
        <f t="shared" si="120"/>
        <v>0</v>
      </c>
      <c r="BR707" s="81">
        <f t="shared" si="121"/>
        <v>0</v>
      </c>
      <c r="BS707" s="81">
        <f t="shared" si="122"/>
        <v>0</v>
      </c>
      <c r="BT707" s="88">
        <f t="shared" si="123"/>
        <v>0</v>
      </c>
      <c r="BU707" s="88">
        <f t="shared" si="124"/>
        <v>0</v>
      </c>
      <c r="BV707" s="81"/>
      <c r="BW707" s="81"/>
    </row>
    <row r="708" spans="1:75" ht="15.75">
      <c r="A708" s="395"/>
      <c r="B708" s="396"/>
      <c r="C708" s="156"/>
      <c r="D708" s="271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7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L708" s="81"/>
      <c r="AM708" s="81"/>
      <c r="AN708" s="81"/>
      <c r="AO708" s="81"/>
      <c r="AP708" s="81"/>
      <c r="AQ708" s="81"/>
      <c r="AR708" s="81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11"/>
      <c r="BF708" s="11"/>
      <c r="BG708" s="11"/>
      <c r="BH708" s="11"/>
      <c r="BI708" s="11"/>
      <c r="BJ708" s="11"/>
      <c r="BK708" s="11"/>
      <c r="BL708" s="11"/>
      <c r="BN708" s="397">
        <f t="shared" si="117"/>
        <v>0</v>
      </c>
      <c r="BO708" s="398">
        <f t="shared" si="118"/>
        <v>0</v>
      </c>
      <c r="BP708" s="81">
        <f t="shared" si="119"/>
        <v>0</v>
      </c>
      <c r="BQ708" s="399">
        <f t="shared" si="120"/>
        <v>0</v>
      </c>
      <c r="BR708" s="81">
        <f t="shared" si="121"/>
        <v>0</v>
      </c>
      <c r="BS708" s="81">
        <f t="shared" si="122"/>
        <v>0</v>
      </c>
      <c r="BT708" s="88">
        <f t="shared" si="123"/>
        <v>0</v>
      </c>
      <c r="BU708" s="88">
        <f t="shared" si="124"/>
        <v>0</v>
      </c>
      <c r="BV708" s="81"/>
      <c r="BW708" s="81"/>
    </row>
    <row r="709" spans="1:75" ht="15.75">
      <c r="A709" s="395"/>
      <c r="B709" s="396"/>
      <c r="C709" s="156"/>
      <c r="D709" s="271"/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7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L709" s="81"/>
      <c r="AM709" s="81"/>
      <c r="AN709" s="81"/>
      <c r="AO709" s="81"/>
      <c r="AP709" s="81"/>
      <c r="AQ709" s="81"/>
      <c r="AR709" s="81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11"/>
      <c r="BF709" s="11"/>
      <c r="BG709" s="11"/>
      <c r="BH709" s="11"/>
      <c r="BI709" s="11"/>
      <c r="BJ709" s="11"/>
      <c r="BK709" s="11"/>
      <c r="BL709" s="11"/>
      <c r="BN709" s="397">
        <f t="shared" si="117"/>
        <v>0</v>
      </c>
      <c r="BO709" s="398">
        <f t="shared" si="118"/>
        <v>0</v>
      </c>
      <c r="BP709" s="81">
        <f t="shared" si="119"/>
        <v>0</v>
      </c>
      <c r="BQ709" s="399">
        <f t="shared" si="120"/>
        <v>0</v>
      </c>
      <c r="BR709" s="81">
        <f t="shared" si="121"/>
        <v>0</v>
      </c>
      <c r="BS709" s="81">
        <f t="shared" si="122"/>
        <v>0</v>
      </c>
      <c r="BT709" s="88">
        <f t="shared" si="123"/>
        <v>0</v>
      </c>
      <c r="BU709" s="88">
        <f t="shared" si="124"/>
        <v>0</v>
      </c>
      <c r="BV709" s="81"/>
      <c r="BW709" s="81"/>
    </row>
    <row r="710" spans="1:75" ht="15.75">
      <c r="A710" s="395"/>
      <c r="B710" s="396"/>
      <c r="C710" s="156"/>
      <c r="D710" s="271"/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7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L710" s="81"/>
      <c r="AM710" s="81"/>
      <c r="AN710" s="81"/>
      <c r="AO710" s="81"/>
      <c r="AP710" s="81"/>
      <c r="AQ710" s="81"/>
      <c r="AR710" s="81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11"/>
      <c r="BF710" s="11"/>
      <c r="BG710" s="11"/>
      <c r="BH710" s="11"/>
      <c r="BI710" s="11"/>
      <c r="BJ710" s="11"/>
      <c r="BK710" s="11"/>
      <c r="BL710" s="11"/>
      <c r="BN710" s="397">
        <f t="shared" si="117"/>
        <v>0</v>
      </c>
      <c r="BO710" s="398">
        <f t="shared" si="118"/>
        <v>0</v>
      </c>
      <c r="BP710" s="81">
        <f t="shared" si="119"/>
        <v>0</v>
      </c>
      <c r="BQ710" s="399">
        <f t="shared" si="120"/>
        <v>0</v>
      </c>
      <c r="BR710" s="81">
        <f t="shared" si="121"/>
        <v>0</v>
      </c>
      <c r="BS710" s="81">
        <f t="shared" si="122"/>
        <v>0</v>
      </c>
      <c r="BT710" s="88">
        <f t="shared" si="123"/>
        <v>0</v>
      </c>
      <c r="BU710" s="88">
        <f t="shared" si="124"/>
        <v>0</v>
      </c>
      <c r="BV710" s="81"/>
      <c r="BW710" s="81"/>
    </row>
    <row r="711" spans="1:75" ht="15.75">
      <c r="A711" s="395"/>
      <c r="B711" s="396"/>
      <c r="C711" s="156"/>
      <c r="D711" s="271"/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7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L711" s="81"/>
      <c r="AM711" s="81"/>
      <c r="AN711" s="81"/>
      <c r="AO711" s="81"/>
      <c r="AP711" s="81"/>
      <c r="AQ711" s="81"/>
      <c r="AR711" s="81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11"/>
      <c r="BF711" s="11"/>
      <c r="BG711" s="11"/>
      <c r="BH711" s="11"/>
      <c r="BI711" s="11"/>
      <c r="BJ711" s="11"/>
      <c r="BK711" s="11"/>
      <c r="BL711" s="11"/>
      <c r="BN711" s="397">
        <f t="shared" si="117"/>
        <v>0</v>
      </c>
      <c r="BO711" s="398">
        <f t="shared" si="118"/>
        <v>0</v>
      </c>
      <c r="BP711" s="81">
        <f t="shared" si="119"/>
        <v>0</v>
      </c>
      <c r="BQ711" s="399">
        <f t="shared" si="120"/>
        <v>0</v>
      </c>
      <c r="BR711" s="81">
        <f t="shared" si="121"/>
        <v>0</v>
      </c>
      <c r="BS711" s="81">
        <f t="shared" si="122"/>
        <v>0</v>
      </c>
      <c r="BT711" s="88">
        <f t="shared" si="123"/>
        <v>0</v>
      </c>
      <c r="BU711" s="88">
        <f t="shared" si="124"/>
        <v>0</v>
      </c>
      <c r="BV711" s="81"/>
      <c r="BW711" s="81"/>
    </row>
    <row r="712" spans="1:75" ht="15.75">
      <c r="A712" s="395"/>
      <c r="B712" s="396"/>
      <c r="C712" s="156"/>
      <c r="D712" s="271"/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7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L712" s="81"/>
      <c r="AM712" s="81"/>
      <c r="AN712" s="81"/>
      <c r="AO712" s="81"/>
      <c r="AP712" s="81"/>
      <c r="AQ712" s="81"/>
      <c r="AR712" s="81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11"/>
      <c r="BF712" s="11"/>
      <c r="BG712" s="11"/>
      <c r="BH712" s="11"/>
      <c r="BI712" s="11"/>
      <c r="BJ712" s="11"/>
      <c r="BK712" s="11"/>
      <c r="BL712" s="11"/>
      <c r="BN712" s="397">
        <f t="shared" si="117"/>
        <v>0</v>
      </c>
      <c r="BO712" s="398">
        <f t="shared" si="118"/>
        <v>0</v>
      </c>
      <c r="BP712" s="81">
        <f t="shared" si="119"/>
        <v>0</v>
      </c>
      <c r="BQ712" s="399">
        <f t="shared" si="120"/>
        <v>0</v>
      </c>
      <c r="BR712" s="81">
        <f t="shared" si="121"/>
        <v>0</v>
      </c>
      <c r="BS712" s="81">
        <f t="shared" si="122"/>
        <v>0</v>
      </c>
      <c r="BT712" s="88">
        <f t="shared" si="123"/>
        <v>0</v>
      </c>
      <c r="BU712" s="88">
        <f t="shared" si="124"/>
        <v>0</v>
      </c>
      <c r="BV712" s="81"/>
      <c r="BW712" s="81"/>
    </row>
    <row r="713" spans="1:75" ht="15.75">
      <c r="A713" s="395"/>
      <c r="B713" s="396"/>
      <c r="C713" s="156"/>
      <c r="D713" s="271"/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7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L713" s="81"/>
      <c r="AM713" s="81"/>
      <c r="AN713" s="81"/>
      <c r="AO713" s="81"/>
      <c r="AP713" s="81"/>
      <c r="AQ713" s="81"/>
      <c r="AR713" s="81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11"/>
      <c r="BF713" s="11"/>
      <c r="BG713" s="11"/>
      <c r="BH713" s="11"/>
      <c r="BI713" s="11"/>
      <c r="BJ713" s="11"/>
      <c r="BK713" s="11"/>
      <c r="BL713" s="11"/>
      <c r="BN713" s="397">
        <f t="shared" si="117"/>
        <v>0</v>
      </c>
      <c r="BO713" s="398">
        <f t="shared" si="118"/>
        <v>0</v>
      </c>
      <c r="BP713" s="81">
        <f t="shared" si="119"/>
        <v>0</v>
      </c>
      <c r="BQ713" s="399">
        <f t="shared" si="120"/>
        <v>0</v>
      </c>
      <c r="BR713" s="81">
        <f t="shared" si="121"/>
        <v>0</v>
      </c>
      <c r="BS713" s="81">
        <f t="shared" si="122"/>
        <v>0</v>
      </c>
      <c r="BT713" s="88">
        <f t="shared" si="123"/>
        <v>0</v>
      </c>
      <c r="BU713" s="88">
        <f t="shared" si="124"/>
        <v>0</v>
      </c>
      <c r="BV713" s="81"/>
      <c r="BW713" s="81"/>
    </row>
    <row r="714" spans="1:75" ht="15.75">
      <c r="A714" s="395"/>
      <c r="B714" s="396"/>
      <c r="C714" s="156"/>
      <c r="D714" s="271"/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7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L714" s="81"/>
      <c r="AM714" s="81"/>
      <c r="AN714" s="81"/>
      <c r="AO714" s="81"/>
      <c r="AP714" s="81"/>
      <c r="AQ714" s="81"/>
      <c r="AR714" s="81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11"/>
      <c r="BF714" s="11"/>
      <c r="BG714" s="11"/>
      <c r="BH714" s="11"/>
      <c r="BI714" s="11"/>
      <c r="BJ714" s="11"/>
      <c r="BK714" s="11"/>
      <c r="BL714" s="11"/>
      <c r="BN714" s="397">
        <f t="shared" si="117"/>
        <v>0</v>
      </c>
      <c r="BO714" s="398">
        <f t="shared" si="118"/>
        <v>0</v>
      </c>
      <c r="BP714" s="81">
        <f t="shared" si="119"/>
        <v>0</v>
      </c>
      <c r="BQ714" s="399">
        <f t="shared" si="120"/>
        <v>0</v>
      </c>
      <c r="BR714" s="81">
        <f t="shared" si="121"/>
        <v>0</v>
      </c>
      <c r="BS714" s="81">
        <f t="shared" si="122"/>
        <v>0</v>
      </c>
      <c r="BT714" s="88">
        <f t="shared" si="123"/>
        <v>0</v>
      </c>
      <c r="BU714" s="88">
        <f t="shared" si="124"/>
        <v>0</v>
      </c>
      <c r="BV714" s="81"/>
      <c r="BW714" s="81"/>
    </row>
    <row r="715" spans="1:75" ht="15.75">
      <c r="A715" s="395"/>
      <c r="B715" s="396"/>
      <c r="C715" s="156"/>
      <c r="D715" s="271"/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7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L715" s="81"/>
      <c r="AM715" s="81"/>
      <c r="AN715" s="81"/>
      <c r="AO715" s="81"/>
      <c r="AP715" s="81"/>
      <c r="AQ715" s="81"/>
      <c r="AR715" s="81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11"/>
      <c r="BF715" s="11"/>
      <c r="BG715" s="11"/>
      <c r="BH715" s="11"/>
      <c r="BI715" s="11"/>
      <c r="BJ715" s="11"/>
      <c r="BK715" s="11"/>
      <c r="BL715" s="11"/>
      <c r="BN715" s="397">
        <f t="shared" si="117"/>
        <v>0</v>
      </c>
      <c r="BO715" s="398">
        <f t="shared" si="118"/>
        <v>0</v>
      </c>
      <c r="BP715" s="81">
        <f t="shared" si="119"/>
        <v>0</v>
      </c>
      <c r="BQ715" s="399">
        <f t="shared" si="120"/>
        <v>0</v>
      </c>
      <c r="BR715" s="81">
        <f t="shared" si="121"/>
        <v>0</v>
      </c>
      <c r="BS715" s="81">
        <f t="shared" si="122"/>
        <v>0</v>
      </c>
      <c r="BT715" s="88">
        <f t="shared" si="123"/>
        <v>0</v>
      </c>
      <c r="BU715" s="88">
        <f t="shared" si="124"/>
        <v>0</v>
      </c>
      <c r="BV715" s="81"/>
      <c r="BW715" s="81"/>
    </row>
    <row r="716" spans="1:75" ht="15.75">
      <c r="A716" s="395"/>
      <c r="B716" s="396"/>
      <c r="C716" s="156"/>
      <c r="D716" s="271"/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7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L716" s="81"/>
      <c r="AM716" s="81"/>
      <c r="AN716" s="81"/>
      <c r="AO716" s="81"/>
      <c r="AP716" s="81"/>
      <c r="AQ716" s="81"/>
      <c r="AR716" s="81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11"/>
      <c r="BF716" s="11"/>
      <c r="BG716" s="11"/>
      <c r="BH716" s="11"/>
      <c r="BI716" s="11"/>
      <c r="BJ716" s="11"/>
      <c r="BK716" s="11"/>
      <c r="BL716" s="11"/>
      <c r="BN716" s="397">
        <f t="shared" si="117"/>
        <v>0</v>
      </c>
      <c r="BO716" s="398">
        <f t="shared" si="118"/>
        <v>0</v>
      </c>
      <c r="BP716" s="81">
        <f t="shared" si="119"/>
        <v>0</v>
      </c>
      <c r="BQ716" s="399">
        <f t="shared" si="120"/>
        <v>0</v>
      </c>
      <c r="BR716" s="81">
        <f t="shared" si="121"/>
        <v>0</v>
      </c>
      <c r="BS716" s="81">
        <f t="shared" si="122"/>
        <v>0</v>
      </c>
      <c r="BT716" s="88">
        <f t="shared" si="123"/>
        <v>0</v>
      </c>
      <c r="BU716" s="88">
        <f t="shared" si="124"/>
        <v>0</v>
      </c>
      <c r="BV716" s="81"/>
      <c r="BW716" s="81"/>
    </row>
    <row r="717" spans="1:75" ht="15.75">
      <c r="A717" s="395"/>
      <c r="B717" s="396"/>
      <c r="C717" s="156"/>
      <c r="D717" s="271"/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7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L717" s="81"/>
      <c r="AM717" s="81"/>
      <c r="AN717" s="81"/>
      <c r="AO717" s="81"/>
      <c r="AP717" s="81"/>
      <c r="AQ717" s="81"/>
      <c r="AR717" s="81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11"/>
      <c r="BF717" s="11"/>
      <c r="BG717" s="11"/>
      <c r="BH717" s="11"/>
      <c r="BI717" s="11"/>
      <c r="BJ717" s="11"/>
      <c r="BK717" s="11"/>
      <c r="BL717" s="11"/>
      <c r="BN717" s="397">
        <f t="shared" si="117"/>
        <v>0</v>
      </c>
      <c r="BO717" s="398">
        <f t="shared" si="118"/>
        <v>0</v>
      </c>
      <c r="BP717" s="81">
        <f t="shared" si="119"/>
        <v>0</v>
      </c>
      <c r="BQ717" s="399">
        <f t="shared" si="120"/>
        <v>0</v>
      </c>
      <c r="BR717" s="81">
        <f t="shared" si="121"/>
        <v>0</v>
      </c>
      <c r="BS717" s="81">
        <f t="shared" si="122"/>
        <v>0</v>
      </c>
      <c r="BT717" s="88">
        <f t="shared" si="123"/>
        <v>0</v>
      </c>
      <c r="BU717" s="88">
        <f t="shared" si="124"/>
        <v>0</v>
      </c>
      <c r="BV717" s="81"/>
      <c r="BW717" s="81"/>
    </row>
    <row r="718" spans="1:75" ht="15.75">
      <c r="A718" s="395"/>
      <c r="B718" s="396"/>
      <c r="C718" s="156"/>
      <c r="D718" s="271"/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7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L718" s="81"/>
      <c r="AM718" s="81"/>
      <c r="AN718" s="81"/>
      <c r="AO718" s="81"/>
      <c r="AP718" s="81"/>
      <c r="AQ718" s="81"/>
      <c r="AR718" s="81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11"/>
      <c r="BF718" s="11"/>
      <c r="BG718" s="11"/>
      <c r="BH718" s="11"/>
      <c r="BI718" s="11"/>
      <c r="BJ718" s="11"/>
      <c r="BK718" s="11"/>
      <c r="BL718" s="11"/>
      <c r="BN718" s="397">
        <f t="shared" si="117"/>
        <v>0</v>
      </c>
      <c r="BO718" s="398">
        <f t="shared" si="118"/>
        <v>0</v>
      </c>
      <c r="BP718" s="81">
        <f t="shared" si="119"/>
        <v>0</v>
      </c>
      <c r="BQ718" s="399">
        <f t="shared" si="120"/>
        <v>0</v>
      </c>
      <c r="BR718" s="81">
        <f t="shared" si="121"/>
        <v>0</v>
      </c>
      <c r="BS718" s="81">
        <f t="shared" si="122"/>
        <v>0</v>
      </c>
      <c r="BT718" s="88">
        <f t="shared" si="123"/>
        <v>0</v>
      </c>
      <c r="BU718" s="88">
        <f t="shared" si="124"/>
        <v>0</v>
      </c>
      <c r="BV718" s="81"/>
      <c r="BW718" s="81"/>
    </row>
    <row r="719" spans="1:75" ht="15.75">
      <c r="A719" s="395"/>
      <c r="B719" s="396"/>
      <c r="C719" s="156"/>
      <c r="D719" s="271"/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7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L719" s="81"/>
      <c r="AM719" s="81"/>
      <c r="AN719" s="81"/>
      <c r="AO719" s="81"/>
      <c r="AP719" s="81"/>
      <c r="AQ719" s="81"/>
      <c r="AR719" s="81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11"/>
      <c r="BF719" s="11"/>
      <c r="BG719" s="11"/>
      <c r="BH719" s="11"/>
      <c r="BI719" s="11"/>
      <c r="BJ719" s="11"/>
      <c r="BK719" s="11"/>
      <c r="BL719" s="11"/>
      <c r="BN719" s="397">
        <f t="shared" si="117"/>
        <v>0</v>
      </c>
      <c r="BO719" s="398">
        <f t="shared" si="118"/>
        <v>0</v>
      </c>
      <c r="BP719" s="81">
        <f t="shared" si="119"/>
        <v>0</v>
      </c>
      <c r="BQ719" s="399">
        <f t="shared" si="120"/>
        <v>0</v>
      </c>
      <c r="BR719" s="81">
        <f t="shared" si="121"/>
        <v>0</v>
      </c>
      <c r="BS719" s="81">
        <f t="shared" si="122"/>
        <v>0</v>
      </c>
      <c r="BT719" s="88">
        <f t="shared" si="123"/>
        <v>0</v>
      </c>
      <c r="BU719" s="88">
        <f t="shared" si="124"/>
        <v>0</v>
      </c>
      <c r="BV719" s="81"/>
      <c r="BW719" s="81"/>
    </row>
    <row r="720" spans="1:75" ht="15.75">
      <c r="A720" s="395"/>
      <c r="B720" s="396"/>
      <c r="C720" s="156"/>
      <c r="D720" s="271"/>
      <c r="E720" s="156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7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L720" s="81"/>
      <c r="AM720" s="81"/>
      <c r="AN720" s="81"/>
      <c r="AO720" s="81"/>
      <c r="AP720" s="81"/>
      <c r="AQ720" s="81"/>
      <c r="AR720" s="81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11"/>
      <c r="BF720" s="11"/>
      <c r="BG720" s="11"/>
      <c r="BH720" s="11"/>
      <c r="BI720" s="11"/>
      <c r="BJ720" s="11"/>
      <c r="BK720" s="11"/>
      <c r="BL720" s="11"/>
      <c r="BN720" s="397">
        <f t="shared" si="117"/>
        <v>0</v>
      </c>
      <c r="BO720" s="398">
        <f t="shared" si="118"/>
        <v>0</v>
      </c>
      <c r="BP720" s="81">
        <f t="shared" si="119"/>
        <v>0</v>
      </c>
      <c r="BQ720" s="399">
        <f t="shared" si="120"/>
        <v>0</v>
      </c>
      <c r="BR720" s="81">
        <f t="shared" si="121"/>
        <v>0</v>
      </c>
      <c r="BS720" s="81">
        <f t="shared" si="122"/>
        <v>0</v>
      </c>
      <c r="BT720" s="88">
        <f t="shared" si="123"/>
        <v>0</v>
      </c>
      <c r="BU720" s="88">
        <f t="shared" si="124"/>
        <v>0</v>
      </c>
      <c r="BV720" s="81"/>
      <c r="BW720" s="81"/>
    </row>
    <row r="721" spans="1:75" ht="15.75">
      <c r="A721" s="395"/>
      <c r="B721" s="396"/>
      <c r="C721" s="156"/>
      <c r="D721" s="271"/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7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L721" s="81"/>
      <c r="AM721" s="81"/>
      <c r="AN721" s="81"/>
      <c r="AO721" s="81"/>
      <c r="AP721" s="81"/>
      <c r="AQ721" s="81"/>
      <c r="AR721" s="81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11"/>
      <c r="BF721" s="11"/>
      <c r="BG721" s="11"/>
      <c r="BH721" s="11"/>
      <c r="BI721" s="11"/>
      <c r="BJ721" s="11"/>
      <c r="BK721" s="11"/>
      <c r="BL721" s="11"/>
      <c r="BN721" s="397">
        <f t="shared" si="117"/>
        <v>0</v>
      </c>
      <c r="BO721" s="398">
        <f t="shared" si="118"/>
        <v>0</v>
      </c>
      <c r="BP721" s="81">
        <f t="shared" si="119"/>
        <v>0</v>
      </c>
      <c r="BQ721" s="399">
        <f t="shared" si="120"/>
        <v>0</v>
      </c>
      <c r="BR721" s="81">
        <f t="shared" si="121"/>
        <v>0</v>
      </c>
      <c r="BS721" s="81">
        <f t="shared" si="122"/>
        <v>0</v>
      </c>
      <c r="BT721" s="88">
        <f t="shared" si="123"/>
        <v>0</v>
      </c>
      <c r="BU721" s="88">
        <f t="shared" si="124"/>
        <v>0</v>
      </c>
      <c r="BV721" s="81"/>
      <c r="BW721" s="81"/>
    </row>
    <row r="722" spans="1:75" ht="15.75">
      <c r="A722" s="395"/>
      <c r="B722" s="396"/>
      <c r="C722" s="156"/>
      <c r="D722" s="271"/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7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L722" s="81"/>
      <c r="AM722" s="81"/>
      <c r="AN722" s="81"/>
      <c r="AO722" s="81"/>
      <c r="AP722" s="81"/>
      <c r="AQ722" s="81"/>
      <c r="AR722" s="81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11"/>
      <c r="BF722" s="11"/>
      <c r="BG722" s="11"/>
      <c r="BH722" s="11"/>
      <c r="BI722" s="11"/>
      <c r="BJ722" s="11"/>
      <c r="BK722" s="11"/>
      <c r="BL722" s="11"/>
      <c r="BN722" s="397">
        <f aca="true" t="shared" si="125" ref="BN722:BN752">C722+D722+F722+G722+H722+I722+J722+K722+L722+M722+N722+P722+Q722+S722+T722+U722+V722+W722+X722+Y722+Z722+AA722+AB722+AC722+AD722+AF722+AH722+AI722+AJ722+AK722+AL722+AM722+AO722+AP722+AQ722+AR722</f>
        <v>0</v>
      </c>
      <c r="BO722" s="398">
        <f t="shared" si="118"/>
        <v>0</v>
      </c>
      <c r="BP722" s="81">
        <f aca="true" t="shared" si="126" ref="BP722:BP742">E722+O722+R722+AE722+AG722+AN722</f>
        <v>0</v>
      </c>
      <c r="BQ722" s="399">
        <f t="shared" si="120"/>
        <v>0</v>
      </c>
      <c r="BR722" s="81">
        <f aca="true" t="shared" si="127" ref="BR722:BR742">AS722+AT722+AU722+AV722+AW722+AX722+AY722+AZ722</f>
        <v>0</v>
      </c>
      <c r="BS722" s="81">
        <f t="shared" si="122"/>
        <v>0</v>
      </c>
      <c r="BT722" s="88">
        <f aca="true" t="shared" si="128" ref="BT722:BT742">BA722+BC722+BB722+BD722</f>
        <v>0</v>
      </c>
      <c r="BU722" s="88">
        <f t="shared" si="124"/>
        <v>0</v>
      </c>
      <c r="BV722" s="81"/>
      <c r="BW722" s="81"/>
    </row>
    <row r="723" spans="1:75" ht="15.75">
      <c r="A723" s="395"/>
      <c r="B723" s="396"/>
      <c r="C723" s="156"/>
      <c r="D723" s="271"/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7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L723" s="81"/>
      <c r="AM723" s="81"/>
      <c r="AN723" s="81"/>
      <c r="AO723" s="81"/>
      <c r="AP723" s="81"/>
      <c r="AQ723" s="81"/>
      <c r="AR723" s="81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11"/>
      <c r="BF723" s="11"/>
      <c r="BG723" s="11"/>
      <c r="BH723" s="11"/>
      <c r="BI723" s="11"/>
      <c r="BJ723" s="11"/>
      <c r="BK723" s="11"/>
      <c r="BL723" s="11"/>
      <c r="BN723" s="397">
        <f t="shared" si="125"/>
        <v>0</v>
      </c>
      <c r="BO723" s="398">
        <f t="shared" si="118"/>
        <v>0</v>
      </c>
      <c r="BP723" s="81">
        <f t="shared" si="126"/>
        <v>0</v>
      </c>
      <c r="BQ723" s="399">
        <f t="shared" si="120"/>
        <v>0</v>
      </c>
      <c r="BR723" s="81">
        <f t="shared" si="127"/>
        <v>0</v>
      </c>
      <c r="BS723" s="81">
        <f t="shared" si="122"/>
        <v>0</v>
      </c>
      <c r="BT723" s="88">
        <f t="shared" si="128"/>
        <v>0</v>
      </c>
      <c r="BU723" s="88">
        <f t="shared" si="124"/>
        <v>0</v>
      </c>
      <c r="BV723" s="81"/>
      <c r="BW723" s="81"/>
    </row>
    <row r="724" spans="1:75" ht="15.75">
      <c r="A724" s="395"/>
      <c r="B724" s="396"/>
      <c r="C724" s="156"/>
      <c r="D724" s="271"/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7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L724" s="81"/>
      <c r="AM724" s="81"/>
      <c r="AN724" s="81"/>
      <c r="AO724" s="81"/>
      <c r="AP724" s="81"/>
      <c r="AQ724" s="81"/>
      <c r="AR724" s="81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11"/>
      <c r="BF724" s="11"/>
      <c r="BG724" s="11"/>
      <c r="BH724" s="11"/>
      <c r="BI724" s="11"/>
      <c r="BJ724" s="11"/>
      <c r="BK724" s="11"/>
      <c r="BL724" s="11"/>
      <c r="BN724" s="397">
        <f t="shared" si="125"/>
        <v>0</v>
      </c>
      <c r="BO724" s="398">
        <f t="shared" si="118"/>
        <v>0</v>
      </c>
      <c r="BP724" s="81">
        <f t="shared" si="126"/>
        <v>0</v>
      </c>
      <c r="BQ724" s="399">
        <f t="shared" si="120"/>
        <v>0</v>
      </c>
      <c r="BR724" s="81">
        <f t="shared" si="127"/>
        <v>0</v>
      </c>
      <c r="BS724" s="81">
        <f t="shared" si="122"/>
        <v>0</v>
      </c>
      <c r="BT724" s="88">
        <f t="shared" si="128"/>
        <v>0</v>
      </c>
      <c r="BU724" s="88">
        <f t="shared" si="124"/>
        <v>0</v>
      </c>
      <c r="BV724" s="81"/>
      <c r="BW724" s="81"/>
    </row>
    <row r="725" spans="1:75" ht="15.75">
      <c r="A725" s="395"/>
      <c r="B725" s="396"/>
      <c r="C725" s="156"/>
      <c r="D725" s="271"/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7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L725" s="81"/>
      <c r="AM725" s="81"/>
      <c r="AN725" s="81"/>
      <c r="AO725" s="81"/>
      <c r="AP725" s="81"/>
      <c r="AQ725" s="81"/>
      <c r="AR725" s="81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11"/>
      <c r="BF725" s="11"/>
      <c r="BG725" s="11"/>
      <c r="BH725" s="11"/>
      <c r="BI725" s="11"/>
      <c r="BJ725" s="11"/>
      <c r="BK725" s="11"/>
      <c r="BL725" s="11"/>
      <c r="BN725" s="397">
        <f t="shared" si="125"/>
        <v>0</v>
      </c>
      <c r="BO725" s="398">
        <f t="shared" si="118"/>
        <v>0</v>
      </c>
      <c r="BP725" s="81">
        <f t="shared" si="126"/>
        <v>0</v>
      </c>
      <c r="BQ725" s="399">
        <f t="shared" si="120"/>
        <v>0</v>
      </c>
      <c r="BR725" s="81">
        <f t="shared" si="127"/>
        <v>0</v>
      </c>
      <c r="BS725" s="81">
        <f t="shared" si="122"/>
        <v>0</v>
      </c>
      <c r="BT725" s="88">
        <f t="shared" si="128"/>
        <v>0</v>
      </c>
      <c r="BU725" s="88">
        <f t="shared" si="124"/>
        <v>0</v>
      </c>
      <c r="BV725" s="81"/>
      <c r="BW725" s="81"/>
    </row>
    <row r="726" spans="1:75" ht="15.75">
      <c r="A726" s="395"/>
      <c r="B726" s="396"/>
      <c r="C726" s="156"/>
      <c r="D726" s="271"/>
      <c r="E726" s="156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7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L726" s="81"/>
      <c r="AM726" s="81"/>
      <c r="AN726" s="81"/>
      <c r="AO726" s="81"/>
      <c r="AP726" s="81"/>
      <c r="AQ726" s="81"/>
      <c r="AR726" s="81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11"/>
      <c r="BF726" s="11"/>
      <c r="BG726" s="11"/>
      <c r="BH726" s="11"/>
      <c r="BI726" s="11"/>
      <c r="BJ726" s="11"/>
      <c r="BK726" s="11"/>
      <c r="BL726" s="11"/>
      <c r="BN726" s="397">
        <f t="shared" si="125"/>
        <v>0</v>
      </c>
      <c r="BO726" s="398">
        <f t="shared" si="118"/>
        <v>0</v>
      </c>
      <c r="BP726" s="81">
        <f t="shared" si="126"/>
        <v>0</v>
      </c>
      <c r="BQ726" s="399">
        <f t="shared" si="120"/>
        <v>0</v>
      </c>
      <c r="BR726" s="81">
        <f t="shared" si="127"/>
        <v>0</v>
      </c>
      <c r="BS726" s="81">
        <f t="shared" si="122"/>
        <v>0</v>
      </c>
      <c r="BT726" s="88">
        <f t="shared" si="128"/>
        <v>0</v>
      </c>
      <c r="BU726" s="88">
        <f t="shared" si="124"/>
        <v>0</v>
      </c>
      <c r="BV726" s="81"/>
      <c r="BW726" s="81"/>
    </row>
    <row r="727" spans="1:75" ht="15.75">
      <c r="A727" s="395"/>
      <c r="B727" s="396"/>
      <c r="C727" s="156"/>
      <c r="D727" s="271"/>
      <c r="E727" s="15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7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L727" s="81"/>
      <c r="AM727" s="81"/>
      <c r="AN727" s="81"/>
      <c r="AO727" s="81"/>
      <c r="AP727" s="81"/>
      <c r="AQ727" s="81"/>
      <c r="AR727" s="81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11"/>
      <c r="BF727" s="11"/>
      <c r="BG727" s="11"/>
      <c r="BH727" s="11"/>
      <c r="BI727" s="11"/>
      <c r="BJ727" s="11"/>
      <c r="BK727" s="11"/>
      <c r="BL727" s="11"/>
      <c r="BN727" s="397">
        <f t="shared" si="125"/>
        <v>0</v>
      </c>
      <c r="BO727" s="398">
        <f t="shared" si="118"/>
        <v>0</v>
      </c>
      <c r="BP727" s="81">
        <f t="shared" si="126"/>
        <v>0</v>
      </c>
      <c r="BQ727" s="399">
        <f t="shared" si="120"/>
        <v>0</v>
      </c>
      <c r="BR727" s="81">
        <f t="shared" si="127"/>
        <v>0</v>
      </c>
      <c r="BS727" s="81">
        <f t="shared" si="122"/>
        <v>0</v>
      </c>
      <c r="BT727" s="88">
        <f t="shared" si="128"/>
        <v>0</v>
      </c>
      <c r="BU727" s="88">
        <f t="shared" si="124"/>
        <v>0</v>
      </c>
      <c r="BV727" s="81"/>
      <c r="BW727" s="81"/>
    </row>
    <row r="728" spans="1:75" ht="15.75">
      <c r="A728" s="395"/>
      <c r="B728" s="396"/>
      <c r="C728" s="156"/>
      <c r="D728" s="271"/>
      <c r="E728" s="156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7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L728" s="81"/>
      <c r="AM728" s="81"/>
      <c r="AN728" s="81"/>
      <c r="AO728" s="81"/>
      <c r="AP728" s="81"/>
      <c r="AQ728" s="81"/>
      <c r="AR728" s="81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11"/>
      <c r="BF728" s="11"/>
      <c r="BG728" s="11"/>
      <c r="BH728" s="11"/>
      <c r="BI728" s="11"/>
      <c r="BJ728" s="11"/>
      <c r="BK728" s="11"/>
      <c r="BL728" s="11"/>
      <c r="BN728" s="397">
        <f t="shared" si="125"/>
        <v>0</v>
      </c>
      <c r="BO728" s="398">
        <f t="shared" si="118"/>
        <v>0</v>
      </c>
      <c r="BP728" s="81">
        <f t="shared" si="126"/>
        <v>0</v>
      </c>
      <c r="BQ728" s="399">
        <f t="shared" si="120"/>
        <v>0</v>
      </c>
      <c r="BR728" s="81">
        <f t="shared" si="127"/>
        <v>0</v>
      </c>
      <c r="BS728" s="81">
        <f t="shared" si="122"/>
        <v>0</v>
      </c>
      <c r="BT728" s="88">
        <f t="shared" si="128"/>
        <v>0</v>
      </c>
      <c r="BU728" s="88">
        <f t="shared" si="124"/>
        <v>0</v>
      </c>
      <c r="BV728" s="81"/>
      <c r="BW728" s="81"/>
    </row>
    <row r="729" spans="1:75" ht="15.75">
      <c r="A729" s="395"/>
      <c r="B729" s="396"/>
      <c r="C729" s="156"/>
      <c r="D729" s="271"/>
      <c r="E729" s="156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7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L729" s="81"/>
      <c r="AM729" s="81"/>
      <c r="AN729" s="81"/>
      <c r="AO729" s="81"/>
      <c r="AP729" s="81"/>
      <c r="AQ729" s="81"/>
      <c r="AR729" s="81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11"/>
      <c r="BF729" s="11"/>
      <c r="BG729" s="11"/>
      <c r="BH729" s="11"/>
      <c r="BI729" s="11"/>
      <c r="BJ729" s="11"/>
      <c r="BK729" s="11"/>
      <c r="BL729" s="11"/>
      <c r="BN729" s="397">
        <f t="shared" si="125"/>
        <v>0</v>
      </c>
      <c r="BO729" s="398">
        <f t="shared" si="118"/>
        <v>0</v>
      </c>
      <c r="BP729" s="81">
        <f t="shared" si="126"/>
        <v>0</v>
      </c>
      <c r="BQ729" s="399">
        <f t="shared" si="120"/>
        <v>0</v>
      </c>
      <c r="BR729" s="81">
        <f t="shared" si="127"/>
        <v>0</v>
      </c>
      <c r="BS729" s="81">
        <f t="shared" si="122"/>
        <v>0</v>
      </c>
      <c r="BT729" s="88">
        <f t="shared" si="128"/>
        <v>0</v>
      </c>
      <c r="BU729" s="88">
        <f t="shared" si="124"/>
        <v>0</v>
      </c>
      <c r="BV729" s="81"/>
      <c r="BW729" s="81"/>
    </row>
    <row r="730" spans="1:75" ht="15.75">
      <c r="A730" s="395"/>
      <c r="B730" s="396"/>
      <c r="C730" s="156"/>
      <c r="D730" s="271"/>
      <c r="E730" s="156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7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L730" s="81"/>
      <c r="AM730" s="81"/>
      <c r="AN730" s="81"/>
      <c r="AO730" s="81"/>
      <c r="AP730" s="81"/>
      <c r="AQ730" s="81"/>
      <c r="AR730" s="81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11"/>
      <c r="BF730" s="11"/>
      <c r="BG730" s="11"/>
      <c r="BH730" s="11"/>
      <c r="BI730" s="11"/>
      <c r="BJ730" s="11"/>
      <c r="BK730" s="11"/>
      <c r="BL730" s="11"/>
      <c r="BN730" s="397">
        <f t="shared" si="125"/>
        <v>0</v>
      </c>
      <c r="BO730" s="398">
        <f t="shared" si="118"/>
        <v>0</v>
      </c>
      <c r="BP730" s="81">
        <f t="shared" si="126"/>
        <v>0</v>
      </c>
      <c r="BQ730" s="399">
        <f t="shared" si="120"/>
        <v>0</v>
      </c>
      <c r="BR730" s="81">
        <f t="shared" si="127"/>
        <v>0</v>
      </c>
      <c r="BS730" s="81">
        <f t="shared" si="122"/>
        <v>0</v>
      </c>
      <c r="BT730" s="88">
        <f t="shared" si="128"/>
        <v>0</v>
      </c>
      <c r="BU730" s="88">
        <f t="shared" si="124"/>
        <v>0</v>
      </c>
      <c r="BV730" s="81"/>
      <c r="BW730" s="81"/>
    </row>
    <row r="731" spans="1:75" ht="15.75">
      <c r="A731" s="395"/>
      <c r="B731" s="396"/>
      <c r="C731" s="156"/>
      <c r="D731" s="271"/>
      <c r="E731" s="156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7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L731" s="81"/>
      <c r="AM731" s="81"/>
      <c r="AN731" s="81"/>
      <c r="AO731" s="81"/>
      <c r="AP731" s="81"/>
      <c r="AQ731" s="81"/>
      <c r="AR731" s="81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11"/>
      <c r="BF731" s="11"/>
      <c r="BG731" s="11"/>
      <c r="BH731" s="11"/>
      <c r="BI731" s="11"/>
      <c r="BJ731" s="11"/>
      <c r="BK731" s="11"/>
      <c r="BL731" s="11"/>
      <c r="BN731" s="397">
        <f t="shared" si="125"/>
        <v>0</v>
      </c>
      <c r="BO731" s="398">
        <f t="shared" si="118"/>
        <v>0</v>
      </c>
      <c r="BP731" s="81">
        <f t="shared" si="126"/>
        <v>0</v>
      </c>
      <c r="BQ731" s="399">
        <f t="shared" si="120"/>
        <v>0</v>
      </c>
      <c r="BR731" s="81">
        <f t="shared" si="127"/>
        <v>0</v>
      </c>
      <c r="BS731" s="81">
        <f t="shared" si="122"/>
        <v>0</v>
      </c>
      <c r="BT731" s="88">
        <f t="shared" si="128"/>
        <v>0</v>
      </c>
      <c r="BU731" s="88">
        <f t="shared" si="124"/>
        <v>0</v>
      </c>
      <c r="BV731" s="81"/>
      <c r="BW731" s="81"/>
    </row>
    <row r="732" spans="1:75" ht="15.75">
      <c r="A732" s="395"/>
      <c r="B732" s="396"/>
      <c r="C732" s="156"/>
      <c r="D732" s="271"/>
      <c r="E732" s="15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7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L732" s="81"/>
      <c r="AM732" s="81"/>
      <c r="AN732" s="81"/>
      <c r="AO732" s="81"/>
      <c r="AP732" s="81"/>
      <c r="AQ732" s="81"/>
      <c r="AR732" s="81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11"/>
      <c r="BF732" s="11"/>
      <c r="BG732" s="11"/>
      <c r="BH732" s="11"/>
      <c r="BI732" s="11"/>
      <c r="BJ732" s="11"/>
      <c r="BK732" s="11"/>
      <c r="BL732" s="11"/>
      <c r="BN732" s="397">
        <f t="shared" si="125"/>
        <v>0</v>
      </c>
      <c r="BO732" s="398">
        <f t="shared" si="118"/>
        <v>0</v>
      </c>
      <c r="BP732" s="81">
        <f t="shared" si="126"/>
        <v>0</v>
      </c>
      <c r="BQ732" s="399">
        <f t="shared" si="120"/>
        <v>0</v>
      </c>
      <c r="BR732" s="81">
        <f t="shared" si="127"/>
        <v>0</v>
      </c>
      <c r="BS732" s="81">
        <f t="shared" si="122"/>
        <v>0</v>
      </c>
      <c r="BT732" s="88">
        <f t="shared" si="128"/>
        <v>0</v>
      </c>
      <c r="BU732" s="88">
        <f t="shared" si="124"/>
        <v>0</v>
      </c>
      <c r="BV732" s="81"/>
      <c r="BW732" s="81"/>
    </row>
    <row r="733" spans="1:75" ht="15.75">
      <c r="A733" s="395"/>
      <c r="B733" s="396"/>
      <c r="C733" s="156"/>
      <c r="D733" s="271"/>
      <c r="E733" s="156"/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7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L733" s="81"/>
      <c r="AM733" s="81"/>
      <c r="AN733" s="81"/>
      <c r="AO733" s="81"/>
      <c r="AP733" s="81"/>
      <c r="AQ733" s="81"/>
      <c r="AR733" s="81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11"/>
      <c r="BF733" s="11"/>
      <c r="BG733" s="11"/>
      <c r="BH733" s="11"/>
      <c r="BI733" s="11"/>
      <c r="BJ733" s="11"/>
      <c r="BK733" s="11"/>
      <c r="BL733" s="11"/>
      <c r="BN733" s="397">
        <f t="shared" si="125"/>
        <v>0</v>
      </c>
      <c r="BO733" s="398">
        <f t="shared" si="118"/>
        <v>0</v>
      </c>
      <c r="BP733" s="81">
        <f t="shared" si="126"/>
        <v>0</v>
      </c>
      <c r="BQ733" s="399">
        <f t="shared" si="120"/>
        <v>0</v>
      </c>
      <c r="BR733" s="81">
        <f t="shared" si="127"/>
        <v>0</v>
      </c>
      <c r="BS733" s="81">
        <f t="shared" si="122"/>
        <v>0</v>
      </c>
      <c r="BT733" s="88">
        <f t="shared" si="128"/>
        <v>0</v>
      </c>
      <c r="BU733" s="88">
        <f t="shared" si="124"/>
        <v>0</v>
      </c>
      <c r="BV733" s="81"/>
      <c r="BW733" s="81"/>
    </row>
    <row r="734" spans="1:75" ht="15.75">
      <c r="A734" s="395"/>
      <c r="B734" s="396"/>
      <c r="C734" s="156"/>
      <c r="D734" s="271"/>
      <c r="E734" s="156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7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L734" s="81"/>
      <c r="AM734" s="81"/>
      <c r="AN734" s="81"/>
      <c r="AO734" s="81"/>
      <c r="AP734" s="81"/>
      <c r="AQ734" s="81"/>
      <c r="AR734" s="81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11"/>
      <c r="BF734" s="11"/>
      <c r="BG734" s="11"/>
      <c r="BH734" s="11"/>
      <c r="BI734" s="11"/>
      <c r="BJ734" s="11"/>
      <c r="BK734" s="11"/>
      <c r="BL734" s="11"/>
      <c r="BN734" s="397">
        <f t="shared" si="125"/>
        <v>0</v>
      </c>
      <c r="BO734" s="398">
        <f t="shared" si="118"/>
        <v>0</v>
      </c>
      <c r="BP734" s="81">
        <f t="shared" si="126"/>
        <v>0</v>
      </c>
      <c r="BQ734" s="399">
        <f t="shared" si="120"/>
        <v>0</v>
      </c>
      <c r="BR734" s="81">
        <f t="shared" si="127"/>
        <v>0</v>
      </c>
      <c r="BS734" s="81">
        <f t="shared" si="122"/>
        <v>0</v>
      </c>
      <c r="BT734" s="88">
        <f t="shared" si="128"/>
        <v>0</v>
      </c>
      <c r="BU734" s="88">
        <f t="shared" si="124"/>
        <v>0</v>
      </c>
      <c r="BV734" s="81"/>
      <c r="BW734" s="81"/>
    </row>
    <row r="735" spans="1:75" ht="15.75">
      <c r="A735" s="395"/>
      <c r="B735" s="396"/>
      <c r="C735" s="156"/>
      <c r="D735" s="271"/>
      <c r="E735" s="15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7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L735" s="81"/>
      <c r="AM735" s="81"/>
      <c r="AN735" s="81"/>
      <c r="AO735" s="81"/>
      <c r="AP735" s="81"/>
      <c r="AQ735" s="81"/>
      <c r="AR735" s="81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11"/>
      <c r="BF735" s="11"/>
      <c r="BG735" s="11"/>
      <c r="BH735" s="11"/>
      <c r="BI735" s="11"/>
      <c r="BJ735" s="11"/>
      <c r="BK735" s="11"/>
      <c r="BL735" s="11"/>
      <c r="BN735" s="397">
        <f t="shared" si="125"/>
        <v>0</v>
      </c>
      <c r="BO735" s="398">
        <f t="shared" si="118"/>
        <v>0</v>
      </c>
      <c r="BP735" s="81">
        <f t="shared" si="126"/>
        <v>0</v>
      </c>
      <c r="BQ735" s="399">
        <f t="shared" si="120"/>
        <v>0</v>
      </c>
      <c r="BR735" s="81">
        <f t="shared" si="127"/>
        <v>0</v>
      </c>
      <c r="BS735" s="81">
        <f t="shared" si="122"/>
        <v>0</v>
      </c>
      <c r="BT735" s="88">
        <f t="shared" si="128"/>
        <v>0</v>
      </c>
      <c r="BU735" s="88">
        <f t="shared" si="124"/>
        <v>0</v>
      </c>
      <c r="BV735" s="81"/>
      <c r="BW735" s="81"/>
    </row>
    <row r="736" spans="1:75" ht="15.75">
      <c r="A736" s="395"/>
      <c r="B736" s="396"/>
      <c r="C736" s="156"/>
      <c r="D736" s="271"/>
      <c r="E736" s="156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7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L736" s="81"/>
      <c r="AM736" s="81"/>
      <c r="AN736" s="81"/>
      <c r="AO736" s="81"/>
      <c r="AP736" s="81"/>
      <c r="AQ736" s="81"/>
      <c r="AR736" s="81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11"/>
      <c r="BF736" s="11"/>
      <c r="BG736" s="11"/>
      <c r="BH736" s="11"/>
      <c r="BI736" s="11"/>
      <c r="BJ736" s="11"/>
      <c r="BK736" s="11"/>
      <c r="BL736" s="11"/>
      <c r="BN736" s="397">
        <f t="shared" si="125"/>
        <v>0</v>
      </c>
      <c r="BO736" s="398">
        <f t="shared" si="118"/>
        <v>0</v>
      </c>
      <c r="BP736" s="81">
        <f t="shared" si="126"/>
        <v>0</v>
      </c>
      <c r="BQ736" s="399">
        <f t="shared" si="120"/>
        <v>0</v>
      </c>
      <c r="BR736" s="81">
        <f t="shared" si="127"/>
        <v>0</v>
      </c>
      <c r="BS736" s="81">
        <f t="shared" si="122"/>
        <v>0</v>
      </c>
      <c r="BT736" s="88">
        <f t="shared" si="128"/>
        <v>0</v>
      </c>
      <c r="BU736" s="88">
        <f t="shared" si="124"/>
        <v>0</v>
      </c>
      <c r="BV736" s="81"/>
      <c r="BW736" s="81"/>
    </row>
    <row r="737" spans="1:75" ht="15.75">
      <c r="A737" s="395"/>
      <c r="B737" s="396"/>
      <c r="C737" s="156"/>
      <c r="D737" s="271"/>
      <c r="E737" s="15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7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L737" s="81"/>
      <c r="AM737" s="81"/>
      <c r="AN737" s="81"/>
      <c r="AO737" s="81"/>
      <c r="AP737" s="81"/>
      <c r="AQ737" s="81"/>
      <c r="AR737" s="81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11"/>
      <c r="BF737" s="11"/>
      <c r="BG737" s="11"/>
      <c r="BH737" s="11"/>
      <c r="BI737" s="11"/>
      <c r="BJ737" s="11"/>
      <c r="BK737" s="11"/>
      <c r="BL737" s="11"/>
      <c r="BN737" s="397">
        <f t="shared" si="125"/>
        <v>0</v>
      </c>
      <c r="BO737" s="398">
        <f t="shared" si="118"/>
        <v>0</v>
      </c>
      <c r="BP737" s="81">
        <f t="shared" si="126"/>
        <v>0</v>
      </c>
      <c r="BQ737" s="399">
        <f t="shared" si="120"/>
        <v>0</v>
      </c>
      <c r="BR737" s="81">
        <f t="shared" si="127"/>
        <v>0</v>
      </c>
      <c r="BS737" s="81">
        <f t="shared" si="122"/>
        <v>0</v>
      </c>
      <c r="BT737" s="88">
        <f t="shared" si="128"/>
        <v>0</v>
      </c>
      <c r="BU737" s="88">
        <f t="shared" si="124"/>
        <v>0</v>
      </c>
      <c r="BV737" s="81"/>
      <c r="BW737" s="81"/>
    </row>
    <row r="738" spans="1:75" ht="15.75">
      <c r="A738" s="395"/>
      <c r="B738" s="396"/>
      <c r="C738" s="156"/>
      <c r="D738" s="271"/>
      <c r="E738" s="15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7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L738" s="81"/>
      <c r="AM738" s="81"/>
      <c r="AN738" s="81"/>
      <c r="AO738" s="81"/>
      <c r="AP738" s="81"/>
      <c r="AQ738" s="81"/>
      <c r="AR738" s="81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11"/>
      <c r="BF738" s="11"/>
      <c r="BG738" s="11"/>
      <c r="BH738" s="11"/>
      <c r="BI738" s="11"/>
      <c r="BJ738" s="11"/>
      <c r="BK738" s="11"/>
      <c r="BL738" s="11"/>
      <c r="BN738" s="397">
        <f t="shared" si="125"/>
        <v>0</v>
      </c>
      <c r="BO738" s="398">
        <f t="shared" si="118"/>
        <v>0</v>
      </c>
      <c r="BP738" s="81">
        <f t="shared" si="126"/>
        <v>0</v>
      </c>
      <c r="BQ738" s="399">
        <f t="shared" si="120"/>
        <v>0</v>
      </c>
      <c r="BR738" s="81">
        <f t="shared" si="127"/>
        <v>0</v>
      </c>
      <c r="BS738" s="81">
        <f t="shared" si="122"/>
        <v>0</v>
      </c>
      <c r="BT738" s="88">
        <f t="shared" si="128"/>
        <v>0</v>
      </c>
      <c r="BU738" s="88">
        <f t="shared" si="124"/>
        <v>0</v>
      </c>
      <c r="BV738" s="81"/>
      <c r="BW738" s="81"/>
    </row>
    <row r="739" spans="1:75" ht="15.75">
      <c r="A739" s="395"/>
      <c r="B739" s="396"/>
      <c r="C739" s="156"/>
      <c r="D739" s="271"/>
      <c r="E739" s="15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7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L739" s="81"/>
      <c r="AM739" s="81"/>
      <c r="AN739" s="81"/>
      <c r="AO739" s="81"/>
      <c r="AP739" s="81"/>
      <c r="AQ739" s="81"/>
      <c r="AR739" s="81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11"/>
      <c r="BF739" s="11"/>
      <c r="BG739" s="11"/>
      <c r="BH739" s="11"/>
      <c r="BI739" s="11"/>
      <c r="BJ739" s="11"/>
      <c r="BK739" s="11"/>
      <c r="BL739" s="11"/>
      <c r="BN739" s="397">
        <f t="shared" si="125"/>
        <v>0</v>
      </c>
      <c r="BO739" s="398">
        <f t="shared" si="118"/>
        <v>0</v>
      </c>
      <c r="BP739" s="81">
        <f t="shared" si="126"/>
        <v>0</v>
      </c>
      <c r="BQ739" s="399">
        <f t="shared" si="120"/>
        <v>0</v>
      </c>
      <c r="BR739" s="81">
        <f t="shared" si="127"/>
        <v>0</v>
      </c>
      <c r="BS739" s="81">
        <f t="shared" si="122"/>
        <v>0</v>
      </c>
      <c r="BT739" s="88">
        <f t="shared" si="128"/>
        <v>0</v>
      </c>
      <c r="BU739" s="88">
        <f t="shared" si="124"/>
        <v>0</v>
      </c>
      <c r="BV739" s="81"/>
      <c r="BW739" s="81"/>
    </row>
    <row r="740" spans="1:75" ht="15.75">
      <c r="A740" s="395"/>
      <c r="B740" s="396"/>
      <c r="C740" s="156"/>
      <c r="D740" s="271"/>
      <c r="E740" s="156"/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7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L740" s="81"/>
      <c r="AM740" s="81"/>
      <c r="AN740" s="81"/>
      <c r="AO740" s="81"/>
      <c r="AP740" s="81"/>
      <c r="AQ740" s="81"/>
      <c r="AR740" s="81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11"/>
      <c r="BF740" s="11"/>
      <c r="BG740" s="11"/>
      <c r="BH740" s="11"/>
      <c r="BI740" s="11"/>
      <c r="BJ740" s="11"/>
      <c r="BK740" s="11"/>
      <c r="BL740" s="11"/>
      <c r="BN740" s="397">
        <f t="shared" si="125"/>
        <v>0</v>
      </c>
      <c r="BO740" s="398">
        <f t="shared" si="118"/>
        <v>0</v>
      </c>
      <c r="BP740" s="81">
        <f t="shared" si="126"/>
        <v>0</v>
      </c>
      <c r="BQ740" s="399">
        <f t="shared" si="120"/>
        <v>0</v>
      </c>
      <c r="BR740" s="81">
        <f t="shared" si="127"/>
        <v>0</v>
      </c>
      <c r="BS740" s="81">
        <f t="shared" si="122"/>
        <v>0</v>
      </c>
      <c r="BT740" s="88">
        <f t="shared" si="128"/>
        <v>0</v>
      </c>
      <c r="BU740" s="88">
        <f t="shared" si="124"/>
        <v>0</v>
      </c>
      <c r="BV740" s="81"/>
      <c r="BW740" s="81"/>
    </row>
    <row r="741" spans="1:75" ht="15.75">
      <c r="A741" s="395"/>
      <c r="B741" s="396"/>
      <c r="C741" s="156"/>
      <c r="D741" s="271"/>
      <c r="E741" s="156"/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7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L741" s="81"/>
      <c r="AM741" s="81"/>
      <c r="AN741" s="81"/>
      <c r="AO741" s="81"/>
      <c r="AP741" s="81"/>
      <c r="AQ741" s="81"/>
      <c r="AR741" s="81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11"/>
      <c r="BF741" s="11"/>
      <c r="BG741" s="11"/>
      <c r="BH741" s="11"/>
      <c r="BI741" s="11"/>
      <c r="BJ741" s="11"/>
      <c r="BK741" s="11"/>
      <c r="BL741" s="11"/>
      <c r="BN741" s="397">
        <f t="shared" si="125"/>
        <v>0</v>
      </c>
      <c r="BO741" s="398">
        <f t="shared" si="118"/>
        <v>0</v>
      </c>
      <c r="BP741" s="81">
        <f t="shared" si="126"/>
        <v>0</v>
      </c>
      <c r="BQ741" s="399">
        <f t="shared" si="120"/>
        <v>0</v>
      </c>
      <c r="BR741" s="81">
        <f t="shared" si="127"/>
        <v>0</v>
      </c>
      <c r="BS741" s="81">
        <f t="shared" si="122"/>
        <v>0</v>
      </c>
      <c r="BT741" s="88">
        <f t="shared" si="128"/>
        <v>0</v>
      </c>
      <c r="BU741" s="88">
        <f t="shared" si="124"/>
        <v>0</v>
      </c>
      <c r="BV741" s="81"/>
      <c r="BW741" s="81"/>
    </row>
    <row r="742" spans="1:75" ht="15.75">
      <c r="A742" s="395"/>
      <c r="B742" s="396"/>
      <c r="C742" s="156"/>
      <c r="D742" s="271"/>
      <c r="E742" s="156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7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L742" s="81"/>
      <c r="AM742" s="81"/>
      <c r="AN742" s="81"/>
      <c r="AO742" s="81"/>
      <c r="AP742" s="81"/>
      <c r="AQ742" s="81"/>
      <c r="AR742" s="81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11"/>
      <c r="BF742" s="11"/>
      <c r="BG742" s="11"/>
      <c r="BH742" s="11"/>
      <c r="BI742" s="11"/>
      <c r="BJ742" s="11"/>
      <c r="BK742" s="11"/>
      <c r="BL742" s="11"/>
      <c r="BN742" s="397">
        <f t="shared" si="125"/>
        <v>0</v>
      </c>
      <c r="BO742" s="398">
        <f>BN742/720</f>
        <v>0</v>
      </c>
      <c r="BP742" s="81">
        <f t="shared" si="126"/>
        <v>0</v>
      </c>
      <c r="BQ742" s="399">
        <f>BP742/720</f>
        <v>0</v>
      </c>
      <c r="BR742" s="81">
        <f t="shared" si="127"/>
        <v>0</v>
      </c>
      <c r="BS742" s="81">
        <f>BR742/720</f>
        <v>0</v>
      </c>
      <c r="BT742" s="88">
        <f t="shared" si="128"/>
        <v>0</v>
      </c>
      <c r="BU742" s="88">
        <f>BT742/720</f>
        <v>0</v>
      </c>
      <c r="BV742" s="81"/>
      <c r="BW742" s="81"/>
    </row>
    <row r="743" spans="1:75" ht="15.75">
      <c r="A743" s="395"/>
      <c r="B743" s="396"/>
      <c r="C743" s="156"/>
      <c r="D743" s="271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7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L743" s="81"/>
      <c r="AM743" s="81"/>
      <c r="AN743" s="81"/>
      <c r="AO743" s="81"/>
      <c r="AP743" s="81"/>
      <c r="AQ743" s="81"/>
      <c r="AR743" s="81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11"/>
      <c r="BF743" s="11"/>
      <c r="BG743" s="11"/>
      <c r="BH743" s="11"/>
      <c r="BI743" s="11"/>
      <c r="BJ743" s="11"/>
      <c r="BK743" s="11"/>
      <c r="BL743" s="11"/>
      <c r="BN743" s="397">
        <f t="shared" si="125"/>
        <v>0</v>
      </c>
      <c r="BO743" s="400"/>
      <c r="BP743" s="81"/>
      <c r="BQ743" s="81"/>
      <c r="BR743" s="81"/>
      <c r="BS743" s="81"/>
      <c r="BT743" s="36"/>
      <c r="BU743" s="36"/>
      <c r="BV743" s="81"/>
      <c r="BW743" s="81"/>
    </row>
    <row r="744" spans="1:75" ht="15.75">
      <c r="A744" s="395"/>
      <c r="B744" s="396"/>
      <c r="C744" s="156"/>
      <c r="D744" s="271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7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L744" s="81"/>
      <c r="AM744" s="81"/>
      <c r="AN744" s="81"/>
      <c r="AO744" s="81"/>
      <c r="AP744" s="81"/>
      <c r="AQ744" s="81"/>
      <c r="AR744" s="81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11"/>
      <c r="BF744" s="11"/>
      <c r="BG744" s="11"/>
      <c r="BH744" s="11"/>
      <c r="BI744" s="11"/>
      <c r="BJ744" s="11"/>
      <c r="BK744" s="11"/>
      <c r="BL744" s="11"/>
      <c r="BN744" s="397">
        <f t="shared" si="125"/>
        <v>0</v>
      </c>
      <c r="BO744" s="400"/>
      <c r="BP744" s="81"/>
      <c r="BQ744" s="81"/>
      <c r="BR744" s="81"/>
      <c r="BS744" s="81"/>
      <c r="BT744" s="36"/>
      <c r="BU744" s="36"/>
      <c r="BV744" s="81"/>
      <c r="BW744" s="81"/>
    </row>
    <row r="745" spans="1:75" ht="15.75">
      <c r="A745" s="395"/>
      <c r="B745" s="396"/>
      <c r="C745" s="156"/>
      <c r="D745" s="271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7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L745" s="81"/>
      <c r="AM745" s="81"/>
      <c r="AN745" s="81"/>
      <c r="AO745" s="81"/>
      <c r="AP745" s="81"/>
      <c r="AQ745" s="81"/>
      <c r="AR745" s="81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11"/>
      <c r="BF745" s="11"/>
      <c r="BG745" s="11"/>
      <c r="BH745" s="11"/>
      <c r="BI745" s="11"/>
      <c r="BJ745" s="11"/>
      <c r="BK745" s="11"/>
      <c r="BL745" s="11"/>
      <c r="BN745" s="397">
        <f t="shared" si="125"/>
        <v>0</v>
      </c>
      <c r="BO745" s="400"/>
      <c r="BP745" s="81"/>
      <c r="BQ745" s="81"/>
      <c r="BR745" s="81"/>
      <c r="BS745" s="81"/>
      <c r="BT745" s="36"/>
      <c r="BU745" s="36"/>
      <c r="BV745" s="81"/>
      <c r="BW745" s="81"/>
    </row>
    <row r="746" spans="1:75" ht="15.75">
      <c r="A746" s="395"/>
      <c r="B746" s="396"/>
      <c r="C746" s="156"/>
      <c r="D746" s="271"/>
      <c r="E746" s="156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7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L746" s="81"/>
      <c r="AM746" s="81"/>
      <c r="AN746" s="81"/>
      <c r="AO746" s="81"/>
      <c r="AP746" s="81"/>
      <c r="AQ746" s="81"/>
      <c r="AR746" s="81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11"/>
      <c r="BF746" s="11"/>
      <c r="BG746" s="11"/>
      <c r="BH746" s="11"/>
      <c r="BI746" s="11"/>
      <c r="BJ746" s="11"/>
      <c r="BK746" s="11"/>
      <c r="BL746" s="11"/>
      <c r="BN746" s="397">
        <f t="shared" si="125"/>
        <v>0</v>
      </c>
      <c r="BO746" s="400"/>
      <c r="BP746" s="81"/>
      <c r="BQ746" s="81"/>
      <c r="BR746" s="81"/>
      <c r="BS746" s="81"/>
      <c r="BT746" s="36"/>
      <c r="BU746" s="36"/>
      <c r="BV746" s="81"/>
      <c r="BW746" s="81"/>
    </row>
    <row r="747" spans="1:75" ht="15.75">
      <c r="A747" s="395"/>
      <c r="B747" s="396"/>
      <c r="C747" s="156"/>
      <c r="D747" s="271"/>
      <c r="E747" s="15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7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L747" s="81"/>
      <c r="AM747" s="81"/>
      <c r="AN747" s="81"/>
      <c r="AO747" s="81"/>
      <c r="AP747" s="81"/>
      <c r="AQ747" s="81"/>
      <c r="AR747" s="81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11"/>
      <c r="BF747" s="11"/>
      <c r="BG747" s="11"/>
      <c r="BH747" s="11"/>
      <c r="BI747" s="11"/>
      <c r="BJ747" s="11"/>
      <c r="BK747" s="11"/>
      <c r="BL747" s="11"/>
      <c r="BN747" s="397">
        <f t="shared" si="125"/>
        <v>0</v>
      </c>
      <c r="BO747" s="400"/>
      <c r="BP747" s="81"/>
      <c r="BQ747" s="81"/>
      <c r="BR747" s="81"/>
      <c r="BS747" s="81"/>
      <c r="BT747" s="36"/>
      <c r="BU747" s="36"/>
      <c r="BV747" s="81"/>
      <c r="BW747" s="81"/>
    </row>
    <row r="748" spans="1:75" ht="15.75">
      <c r="A748" s="395"/>
      <c r="B748" s="396"/>
      <c r="C748" s="156"/>
      <c r="D748" s="271"/>
      <c r="E748" s="156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7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L748" s="81"/>
      <c r="AM748" s="81"/>
      <c r="AN748" s="81"/>
      <c r="AO748" s="81"/>
      <c r="AP748" s="81"/>
      <c r="AQ748" s="81"/>
      <c r="AR748" s="81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11"/>
      <c r="BF748" s="11"/>
      <c r="BG748" s="11"/>
      <c r="BH748" s="11"/>
      <c r="BI748" s="11"/>
      <c r="BJ748" s="11"/>
      <c r="BK748" s="11"/>
      <c r="BL748" s="11"/>
      <c r="BN748" s="397">
        <f t="shared" si="125"/>
        <v>0</v>
      </c>
      <c r="BO748" s="400"/>
      <c r="BP748" s="81"/>
      <c r="BQ748" s="81"/>
      <c r="BR748" s="81"/>
      <c r="BS748" s="81"/>
      <c r="BT748" s="36"/>
      <c r="BU748" s="36"/>
      <c r="BV748" s="81"/>
      <c r="BW748" s="81"/>
    </row>
    <row r="749" spans="1:75" ht="15.75">
      <c r="A749" s="395"/>
      <c r="B749" s="396"/>
      <c r="C749" s="156"/>
      <c r="D749" s="271"/>
      <c r="E749" s="156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7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L749" s="81"/>
      <c r="AM749" s="81"/>
      <c r="AN749" s="81"/>
      <c r="AO749" s="81"/>
      <c r="AP749" s="81"/>
      <c r="AQ749" s="81"/>
      <c r="AR749" s="81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11"/>
      <c r="BF749" s="11"/>
      <c r="BG749" s="11"/>
      <c r="BH749" s="11"/>
      <c r="BI749" s="11"/>
      <c r="BJ749" s="11"/>
      <c r="BK749" s="11"/>
      <c r="BL749" s="11"/>
      <c r="BN749" s="397">
        <f t="shared" si="125"/>
        <v>0</v>
      </c>
      <c r="BO749" s="400"/>
      <c r="BP749" s="81"/>
      <c r="BQ749" s="81"/>
      <c r="BR749" s="81"/>
      <c r="BS749" s="81"/>
      <c r="BT749" s="36"/>
      <c r="BU749" s="36"/>
      <c r="BV749" s="81"/>
      <c r="BW749" s="81"/>
    </row>
    <row r="750" spans="1:75" ht="15.75">
      <c r="A750" s="395"/>
      <c r="B750" s="396"/>
      <c r="C750" s="156"/>
      <c r="D750" s="271"/>
      <c r="E750" s="156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7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L750" s="81"/>
      <c r="AM750" s="81"/>
      <c r="AN750" s="81"/>
      <c r="AO750" s="81"/>
      <c r="AP750" s="81"/>
      <c r="AQ750" s="81"/>
      <c r="AR750" s="81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11"/>
      <c r="BF750" s="11"/>
      <c r="BG750" s="11"/>
      <c r="BH750" s="11"/>
      <c r="BI750" s="11"/>
      <c r="BJ750" s="11"/>
      <c r="BK750" s="11"/>
      <c r="BL750" s="11"/>
      <c r="BN750" s="397">
        <f t="shared" si="125"/>
        <v>0</v>
      </c>
      <c r="BO750" s="400"/>
      <c r="BP750" s="81"/>
      <c r="BQ750" s="81"/>
      <c r="BR750" s="81"/>
      <c r="BS750" s="81"/>
      <c r="BT750" s="36"/>
      <c r="BU750" s="36"/>
      <c r="BV750" s="81"/>
      <c r="BW750" s="81"/>
    </row>
    <row r="751" spans="1:75" ht="15.75">
      <c r="A751" s="395"/>
      <c r="B751" s="396"/>
      <c r="C751" s="156"/>
      <c r="D751" s="271"/>
      <c r="E751" s="15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7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L751" s="81"/>
      <c r="AM751" s="81"/>
      <c r="AN751" s="81"/>
      <c r="AO751" s="81"/>
      <c r="AP751" s="81"/>
      <c r="AQ751" s="81"/>
      <c r="AR751" s="81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11"/>
      <c r="BF751" s="11"/>
      <c r="BG751" s="11"/>
      <c r="BH751" s="11"/>
      <c r="BI751" s="11"/>
      <c r="BJ751" s="11"/>
      <c r="BK751" s="11"/>
      <c r="BL751" s="11"/>
      <c r="BN751" s="397">
        <f t="shared" si="125"/>
        <v>0</v>
      </c>
      <c r="BO751" s="400"/>
      <c r="BP751" s="81"/>
      <c r="BQ751" s="81"/>
      <c r="BR751" s="81"/>
      <c r="BS751" s="81"/>
      <c r="BT751" s="36"/>
      <c r="BU751" s="36"/>
      <c r="BV751" s="81"/>
      <c r="BW751" s="81"/>
    </row>
    <row r="752" spans="1:75" ht="15.75">
      <c r="A752" s="395"/>
      <c r="B752" s="396"/>
      <c r="C752" s="156"/>
      <c r="D752" s="271"/>
      <c r="E752" s="15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7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L752" s="81"/>
      <c r="AM752" s="81"/>
      <c r="AN752" s="81"/>
      <c r="AO752" s="81"/>
      <c r="AP752" s="81"/>
      <c r="AQ752" s="81"/>
      <c r="AR752" s="81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11"/>
      <c r="BF752" s="11"/>
      <c r="BG752" s="11"/>
      <c r="BH752" s="11"/>
      <c r="BI752" s="11"/>
      <c r="BJ752" s="11"/>
      <c r="BK752" s="11"/>
      <c r="BL752" s="11"/>
      <c r="BN752" s="397">
        <f t="shared" si="125"/>
        <v>0</v>
      </c>
      <c r="BO752" s="400"/>
      <c r="BP752" s="81"/>
      <c r="BQ752" s="81"/>
      <c r="BR752" s="81"/>
      <c r="BS752" s="81"/>
      <c r="BT752" s="36"/>
      <c r="BU752" s="36"/>
      <c r="BV752" s="81"/>
      <c r="BW752" s="81"/>
    </row>
    <row r="753" spans="1:75" ht="15.75">
      <c r="A753" s="395"/>
      <c r="B753" s="396"/>
      <c r="C753" s="156"/>
      <c r="D753" s="271"/>
      <c r="E753" s="156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7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L753" s="81"/>
      <c r="AM753" s="81"/>
      <c r="AN753" s="81"/>
      <c r="AO753" s="81"/>
      <c r="AP753" s="81"/>
      <c r="AQ753" s="81"/>
      <c r="AR753" s="81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11"/>
      <c r="BF753" s="11"/>
      <c r="BG753" s="11"/>
      <c r="BH753" s="11"/>
      <c r="BI753" s="11"/>
      <c r="BJ753" s="11"/>
      <c r="BK753" s="11"/>
      <c r="BL753" s="11"/>
      <c r="BN753" s="36"/>
      <c r="BO753" s="400"/>
      <c r="BP753" s="81"/>
      <c r="BQ753" s="81"/>
      <c r="BR753" s="81"/>
      <c r="BS753" s="81"/>
      <c r="BT753" s="36"/>
      <c r="BU753" s="36"/>
      <c r="BV753" s="81"/>
      <c r="BW753" s="81"/>
    </row>
    <row r="754" spans="1:75" ht="15.75">
      <c r="A754" s="395"/>
      <c r="B754" s="396"/>
      <c r="C754" s="156"/>
      <c r="D754" s="271"/>
      <c r="E754" s="15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7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L754" s="81"/>
      <c r="AM754" s="81"/>
      <c r="AN754" s="81"/>
      <c r="AO754" s="81"/>
      <c r="AP754" s="81"/>
      <c r="AQ754" s="81"/>
      <c r="AR754" s="81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11"/>
      <c r="BF754" s="11"/>
      <c r="BG754" s="11"/>
      <c r="BH754" s="11"/>
      <c r="BI754" s="11"/>
      <c r="BJ754" s="11"/>
      <c r="BK754" s="11"/>
      <c r="BL754" s="11"/>
      <c r="BN754" s="36"/>
      <c r="BO754" s="400"/>
      <c r="BP754" s="81"/>
      <c r="BQ754" s="81"/>
      <c r="BR754" s="81"/>
      <c r="BS754" s="81"/>
      <c r="BT754" s="36"/>
      <c r="BU754" s="36"/>
      <c r="BV754" s="81"/>
      <c r="BW754" s="81"/>
    </row>
    <row r="755" spans="1:75" ht="15.75">
      <c r="A755" s="395"/>
      <c r="B755" s="396"/>
      <c r="C755" s="156"/>
      <c r="D755" s="271"/>
      <c r="E755" s="15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7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L755" s="81"/>
      <c r="AM755" s="81"/>
      <c r="AN755" s="81"/>
      <c r="AO755" s="81"/>
      <c r="AP755" s="81"/>
      <c r="AQ755" s="81"/>
      <c r="AR755" s="81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11"/>
      <c r="BF755" s="11"/>
      <c r="BG755" s="11"/>
      <c r="BH755" s="11"/>
      <c r="BI755" s="11"/>
      <c r="BJ755" s="11"/>
      <c r="BK755" s="11"/>
      <c r="BL755" s="11"/>
      <c r="BN755" s="36"/>
      <c r="BO755" s="400"/>
      <c r="BP755" s="81"/>
      <c r="BQ755" s="81"/>
      <c r="BR755" s="81"/>
      <c r="BS755" s="81"/>
      <c r="BT755" s="36"/>
      <c r="BU755" s="36"/>
      <c r="BV755" s="81"/>
      <c r="BW755" s="81"/>
    </row>
    <row r="756" spans="1:75" ht="15.75">
      <c r="A756" s="395"/>
      <c r="B756" s="396"/>
      <c r="C756" s="156"/>
      <c r="D756" s="271"/>
      <c r="E756" s="156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7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L756" s="81"/>
      <c r="AM756" s="81"/>
      <c r="AN756" s="81"/>
      <c r="AO756" s="81"/>
      <c r="AP756" s="81"/>
      <c r="AQ756" s="81"/>
      <c r="AR756" s="81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11"/>
      <c r="BF756" s="11"/>
      <c r="BG756" s="11"/>
      <c r="BH756" s="11"/>
      <c r="BI756" s="11"/>
      <c r="BJ756" s="11"/>
      <c r="BK756" s="11"/>
      <c r="BL756" s="11"/>
      <c r="BN756" s="36"/>
      <c r="BO756" s="400"/>
      <c r="BP756" s="81"/>
      <c r="BQ756" s="81"/>
      <c r="BR756" s="81"/>
      <c r="BS756" s="81"/>
      <c r="BT756" s="36"/>
      <c r="BU756" s="36"/>
      <c r="BV756" s="81"/>
      <c r="BW756" s="81"/>
    </row>
    <row r="757" spans="1:75" ht="15.75">
      <c r="A757" s="395"/>
      <c r="B757" s="396"/>
      <c r="C757" s="156"/>
      <c r="D757" s="271"/>
      <c r="E757" s="156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7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L757" s="81"/>
      <c r="AM757" s="81"/>
      <c r="AN757" s="81"/>
      <c r="AO757" s="81"/>
      <c r="AP757" s="81"/>
      <c r="AQ757" s="81"/>
      <c r="AR757" s="81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11"/>
      <c r="BF757" s="11"/>
      <c r="BG757" s="11"/>
      <c r="BH757" s="11"/>
      <c r="BI757" s="11"/>
      <c r="BJ757" s="11"/>
      <c r="BK757" s="11"/>
      <c r="BL757" s="11"/>
      <c r="BN757" s="36"/>
      <c r="BO757" s="400"/>
      <c r="BP757" s="81"/>
      <c r="BQ757" s="81"/>
      <c r="BR757" s="81"/>
      <c r="BS757" s="81"/>
      <c r="BT757" s="36"/>
      <c r="BU757" s="36"/>
      <c r="BV757" s="81"/>
      <c r="BW757" s="81"/>
    </row>
    <row r="758" spans="1:75" ht="15.75">
      <c r="A758" s="395"/>
      <c r="B758" s="396"/>
      <c r="C758" s="156"/>
      <c r="D758" s="271"/>
      <c r="E758" s="156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7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L758" s="81"/>
      <c r="AM758" s="81"/>
      <c r="AN758" s="81"/>
      <c r="AO758" s="81"/>
      <c r="AP758" s="81"/>
      <c r="AQ758" s="81"/>
      <c r="AR758" s="81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11"/>
      <c r="BF758" s="11"/>
      <c r="BG758" s="11"/>
      <c r="BH758" s="11"/>
      <c r="BI758" s="11"/>
      <c r="BJ758" s="11"/>
      <c r="BK758" s="11"/>
      <c r="BL758" s="11"/>
      <c r="BN758" s="36"/>
      <c r="BO758" s="400"/>
      <c r="BP758" s="81"/>
      <c r="BQ758" s="81"/>
      <c r="BR758" s="81"/>
      <c r="BS758" s="81"/>
      <c r="BT758" s="36"/>
      <c r="BU758" s="36"/>
      <c r="BV758" s="81"/>
      <c r="BW758" s="81"/>
    </row>
    <row r="759" spans="1:75" ht="15.75">
      <c r="A759" s="395"/>
      <c r="B759" s="396"/>
      <c r="C759" s="156"/>
      <c r="D759" s="271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7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L759" s="81"/>
      <c r="AM759" s="81"/>
      <c r="AN759" s="81"/>
      <c r="AO759" s="81"/>
      <c r="AP759" s="81"/>
      <c r="AQ759" s="81"/>
      <c r="AR759" s="81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11"/>
      <c r="BF759" s="11"/>
      <c r="BG759" s="11"/>
      <c r="BH759" s="11"/>
      <c r="BI759" s="11"/>
      <c r="BJ759" s="11"/>
      <c r="BK759" s="11"/>
      <c r="BL759" s="11"/>
      <c r="BN759" s="36"/>
      <c r="BO759" s="400"/>
      <c r="BP759" s="81"/>
      <c r="BQ759" s="81"/>
      <c r="BR759" s="81"/>
      <c r="BS759" s="81"/>
      <c r="BT759" s="36"/>
      <c r="BU759" s="36"/>
      <c r="BV759" s="81"/>
      <c r="BW759" s="81"/>
    </row>
    <row r="760" spans="1:75" ht="15.75">
      <c r="A760" s="395"/>
      <c r="B760" s="396"/>
      <c r="C760" s="156"/>
      <c r="D760" s="271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7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L760" s="81"/>
      <c r="AM760" s="81"/>
      <c r="AN760" s="81"/>
      <c r="AO760" s="81"/>
      <c r="AP760" s="81"/>
      <c r="AQ760" s="81"/>
      <c r="AR760" s="81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11"/>
      <c r="BF760" s="11"/>
      <c r="BG760" s="11"/>
      <c r="BH760" s="11"/>
      <c r="BI760" s="11"/>
      <c r="BJ760" s="11"/>
      <c r="BK760" s="11"/>
      <c r="BL760" s="11"/>
      <c r="BN760" s="36"/>
      <c r="BO760" s="400"/>
      <c r="BP760" s="81"/>
      <c r="BQ760" s="81"/>
      <c r="BR760" s="81"/>
      <c r="BS760" s="81"/>
      <c r="BT760" s="36"/>
      <c r="BU760" s="36"/>
      <c r="BV760" s="81"/>
      <c r="BW760" s="81"/>
    </row>
    <row r="761" spans="1:75" ht="15.75">
      <c r="A761" s="395"/>
      <c r="B761" s="396"/>
      <c r="C761" s="156"/>
      <c r="D761" s="271"/>
      <c r="E761" s="15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7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L761" s="81"/>
      <c r="AM761" s="81"/>
      <c r="AN761" s="81"/>
      <c r="AO761" s="81"/>
      <c r="AP761" s="81"/>
      <c r="AQ761" s="81"/>
      <c r="AR761" s="81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11"/>
      <c r="BF761" s="11"/>
      <c r="BG761" s="11"/>
      <c r="BH761" s="11"/>
      <c r="BI761" s="11"/>
      <c r="BJ761" s="11"/>
      <c r="BK761" s="11"/>
      <c r="BL761" s="11"/>
      <c r="BN761" s="36"/>
      <c r="BO761" s="400"/>
      <c r="BP761" s="81"/>
      <c r="BQ761" s="81"/>
      <c r="BR761" s="81"/>
      <c r="BS761" s="81"/>
      <c r="BT761" s="36"/>
      <c r="BU761" s="36"/>
      <c r="BV761" s="81"/>
      <c r="BW761" s="81"/>
    </row>
    <row r="762" spans="1:75" ht="15.75">
      <c r="A762" s="395"/>
      <c r="B762" s="396"/>
      <c r="C762" s="156"/>
      <c r="D762" s="271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7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L762" s="81"/>
      <c r="AM762" s="81"/>
      <c r="AN762" s="81"/>
      <c r="AO762" s="81"/>
      <c r="AP762" s="81"/>
      <c r="AQ762" s="81"/>
      <c r="AR762" s="81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11"/>
      <c r="BF762" s="11"/>
      <c r="BG762" s="11"/>
      <c r="BH762" s="11"/>
      <c r="BI762" s="11"/>
      <c r="BJ762" s="11"/>
      <c r="BK762" s="11"/>
      <c r="BL762" s="11"/>
      <c r="BN762" s="36"/>
      <c r="BO762" s="400"/>
      <c r="BP762" s="81"/>
      <c r="BQ762" s="81"/>
      <c r="BR762" s="81"/>
      <c r="BS762" s="81"/>
      <c r="BT762" s="36"/>
      <c r="BU762" s="36"/>
      <c r="BV762" s="81"/>
      <c r="BW762" s="81"/>
    </row>
    <row r="763" spans="1:75" ht="15.75">
      <c r="A763" s="395"/>
      <c r="B763" s="396"/>
      <c r="C763" s="156"/>
      <c r="D763" s="271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7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L763" s="81"/>
      <c r="AM763" s="81"/>
      <c r="AN763" s="81"/>
      <c r="AO763" s="81"/>
      <c r="AP763" s="81"/>
      <c r="AQ763" s="81"/>
      <c r="AR763" s="81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11"/>
      <c r="BF763" s="11"/>
      <c r="BG763" s="11"/>
      <c r="BH763" s="11"/>
      <c r="BI763" s="11"/>
      <c r="BJ763" s="11"/>
      <c r="BK763" s="11"/>
      <c r="BL763" s="11"/>
      <c r="BN763" s="36"/>
      <c r="BO763" s="400"/>
      <c r="BP763" s="81"/>
      <c r="BQ763" s="81"/>
      <c r="BR763" s="81"/>
      <c r="BS763" s="81"/>
      <c r="BT763" s="36"/>
      <c r="BU763" s="36"/>
      <c r="BV763" s="81"/>
      <c r="BW763" s="81"/>
    </row>
    <row r="764" spans="1:75" ht="15.75">
      <c r="A764" s="395"/>
      <c r="B764" s="396"/>
      <c r="C764" s="156"/>
      <c r="D764" s="271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7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L764" s="81"/>
      <c r="AM764" s="81"/>
      <c r="AN764" s="81"/>
      <c r="AO764" s="81"/>
      <c r="AP764" s="81"/>
      <c r="AQ764" s="81"/>
      <c r="AR764" s="81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11"/>
      <c r="BF764" s="11"/>
      <c r="BG764" s="11"/>
      <c r="BH764" s="11"/>
      <c r="BI764" s="11"/>
      <c r="BJ764" s="11"/>
      <c r="BK764" s="11"/>
      <c r="BL764" s="11"/>
      <c r="BN764" s="36"/>
      <c r="BO764" s="400"/>
      <c r="BP764" s="81"/>
      <c r="BQ764" s="81"/>
      <c r="BR764" s="81"/>
      <c r="BS764" s="81"/>
      <c r="BT764" s="36"/>
      <c r="BU764" s="36"/>
      <c r="BV764" s="81"/>
      <c r="BW764" s="81"/>
    </row>
    <row r="765" spans="1:75" ht="15.75">
      <c r="A765" s="395"/>
      <c r="B765" s="396"/>
      <c r="C765" s="156"/>
      <c r="D765" s="271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7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L765" s="81"/>
      <c r="AM765" s="81"/>
      <c r="AN765" s="81"/>
      <c r="AO765" s="81"/>
      <c r="AP765" s="81"/>
      <c r="AQ765" s="81"/>
      <c r="AR765" s="81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11"/>
      <c r="BF765" s="11"/>
      <c r="BG765" s="11"/>
      <c r="BH765" s="11"/>
      <c r="BI765" s="11"/>
      <c r="BJ765" s="11"/>
      <c r="BK765" s="11"/>
      <c r="BL765" s="11"/>
      <c r="BN765" s="36"/>
      <c r="BO765" s="400"/>
      <c r="BP765" s="81"/>
      <c r="BQ765" s="81"/>
      <c r="BR765" s="81"/>
      <c r="BS765" s="81"/>
      <c r="BT765" s="36"/>
      <c r="BU765" s="36"/>
      <c r="BV765" s="81"/>
      <c r="BW765" s="81"/>
    </row>
    <row r="766" spans="1:75" ht="15.75">
      <c r="A766" s="395"/>
      <c r="B766" s="396"/>
      <c r="C766" s="156"/>
      <c r="D766" s="271"/>
      <c r="E766" s="15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7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L766" s="81"/>
      <c r="AM766" s="81"/>
      <c r="AN766" s="81"/>
      <c r="AO766" s="81"/>
      <c r="AP766" s="81"/>
      <c r="AQ766" s="81"/>
      <c r="AR766" s="81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11"/>
      <c r="BF766" s="11"/>
      <c r="BG766" s="11"/>
      <c r="BH766" s="11"/>
      <c r="BI766" s="11"/>
      <c r="BJ766" s="11"/>
      <c r="BK766" s="11"/>
      <c r="BL766" s="11"/>
      <c r="BN766" s="36"/>
      <c r="BO766" s="400"/>
      <c r="BP766" s="81"/>
      <c r="BQ766" s="81"/>
      <c r="BR766" s="81"/>
      <c r="BS766" s="81"/>
      <c r="BT766" s="36"/>
      <c r="BU766" s="36"/>
      <c r="BV766" s="81"/>
      <c r="BW766" s="81"/>
    </row>
    <row r="767" spans="1:75" ht="15.75">
      <c r="A767" s="395"/>
      <c r="B767" s="396"/>
      <c r="C767" s="156"/>
      <c r="D767" s="271"/>
      <c r="E767" s="15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7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L767" s="81"/>
      <c r="AM767" s="81"/>
      <c r="AN767" s="81"/>
      <c r="AO767" s="81"/>
      <c r="AP767" s="81"/>
      <c r="AQ767" s="81"/>
      <c r="AR767" s="81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11"/>
      <c r="BF767" s="11"/>
      <c r="BG767" s="11"/>
      <c r="BH767" s="11"/>
      <c r="BI767" s="11"/>
      <c r="BJ767" s="11"/>
      <c r="BK767" s="11"/>
      <c r="BL767" s="11"/>
      <c r="BN767" s="36"/>
      <c r="BO767" s="400"/>
      <c r="BP767" s="81"/>
      <c r="BQ767" s="81"/>
      <c r="BR767" s="81"/>
      <c r="BS767" s="81"/>
      <c r="BT767" s="36"/>
      <c r="BU767" s="36"/>
      <c r="BV767" s="81"/>
      <c r="BW767" s="81"/>
    </row>
    <row r="768" spans="1:75" ht="15.75">
      <c r="A768" s="395"/>
      <c r="B768" s="396"/>
      <c r="C768" s="156"/>
      <c r="D768" s="271"/>
      <c r="E768" s="156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7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L768" s="81"/>
      <c r="AM768" s="81"/>
      <c r="AN768" s="81"/>
      <c r="AO768" s="81"/>
      <c r="AP768" s="81"/>
      <c r="AQ768" s="81"/>
      <c r="AR768" s="81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11"/>
      <c r="BF768" s="11"/>
      <c r="BG768" s="11"/>
      <c r="BH768" s="11"/>
      <c r="BI768" s="11"/>
      <c r="BJ768" s="11"/>
      <c r="BK768" s="11"/>
      <c r="BL768" s="11"/>
      <c r="BN768" s="36"/>
      <c r="BO768" s="400"/>
      <c r="BP768" s="81"/>
      <c r="BQ768" s="81"/>
      <c r="BR768" s="81"/>
      <c r="BS768" s="81"/>
      <c r="BT768" s="36"/>
      <c r="BU768" s="36"/>
      <c r="BV768" s="81"/>
      <c r="BW768" s="81"/>
    </row>
    <row r="769" spans="1:75" ht="15.75">
      <c r="A769" s="395"/>
      <c r="B769" s="396"/>
      <c r="C769" s="156"/>
      <c r="D769" s="271"/>
      <c r="E769" s="156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7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L769" s="81"/>
      <c r="AM769" s="81"/>
      <c r="AN769" s="81"/>
      <c r="AO769" s="81"/>
      <c r="AP769" s="81"/>
      <c r="AQ769" s="81"/>
      <c r="AR769" s="81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11"/>
      <c r="BF769" s="11"/>
      <c r="BG769" s="11"/>
      <c r="BH769" s="11"/>
      <c r="BI769" s="11"/>
      <c r="BJ769" s="11"/>
      <c r="BK769" s="11"/>
      <c r="BL769" s="11"/>
      <c r="BN769" s="36"/>
      <c r="BO769" s="400"/>
      <c r="BP769" s="81"/>
      <c r="BQ769" s="81"/>
      <c r="BR769" s="81"/>
      <c r="BS769" s="81"/>
      <c r="BT769" s="36"/>
      <c r="BU769" s="36"/>
      <c r="BV769" s="81"/>
      <c r="BW769" s="81"/>
    </row>
    <row r="770" spans="1:75" ht="15.75">
      <c r="A770" s="395"/>
      <c r="B770" s="396"/>
      <c r="C770" s="156"/>
      <c r="D770" s="271"/>
      <c r="E770" s="156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7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L770" s="81"/>
      <c r="AM770" s="81"/>
      <c r="AN770" s="81"/>
      <c r="AO770" s="81"/>
      <c r="AP770" s="81"/>
      <c r="AQ770" s="81"/>
      <c r="AR770" s="81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11"/>
      <c r="BF770" s="11"/>
      <c r="BG770" s="11"/>
      <c r="BH770" s="11"/>
      <c r="BI770" s="11"/>
      <c r="BJ770" s="11"/>
      <c r="BK770" s="11"/>
      <c r="BL770" s="11"/>
      <c r="BN770" s="36"/>
      <c r="BO770" s="400"/>
      <c r="BP770" s="81"/>
      <c r="BQ770" s="81"/>
      <c r="BR770" s="81"/>
      <c r="BS770" s="81"/>
      <c r="BT770" s="36"/>
      <c r="BU770" s="36"/>
      <c r="BV770" s="81"/>
      <c r="BW770" s="81"/>
    </row>
    <row r="771" spans="1:75" ht="15.75">
      <c r="A771" s="395"/>
      <c r="B771" s="396"/>
      <c r="C771" s="156"/>
      <c r="D771" s="271"/>
      <c r="E771" s="156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7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L771" s="81"/>
      <c r="AM771" s="81"/>
      <c r="AN771" s="81"/>
      <c r="AO771" s="81"/>
      <c r="AP771" s="81"/>
      <c r="AQ771" s="81"/>
      <c r="AR771" s="81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11"/>
      <c r="BF771" s="11"/>
      <c r="BG771" s="11"/>
      <c r="BH771" s="11"/>
      <c r="BI771" s="11"/>
      <c r="BJ771" s="11"/>
      <c r="BK771" s="11"/>
      <c r="BL771" s="11"/>
      <c r="BN771" s="36"/>
      <c r="BO771" s="400"/>
      <c r="BP771" s="81"/>
      <c r="BQ771" s="81"/>
      <c r="BR771" s="81"/>
      <c r="BS771" s="81"/>
      <c r="BT771" s="36"/>
      <c r="BU771" s="36"/>
      <c r="BV771" s="81"/>
      <c r="BW771" s="81"/>
    </row>
    <row r="772" spans="1:75" ht="15.75">
      <c r="A772" s="395"/>
      <c r="B772" s="396"/>
      <c r="C772" s="156"/>
      <c r="D772" s="271"/>
      <c r="E772" s="156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7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L772" s="81"/>
      <c r="AM772" s="81"/>
      <c r="AN772" s="81"/>
      <c r="AO772" s="81"/>
      <c r="AP772" s="81"/>
      <c r="AQ772" s="81"/>
      <c r="AR772" s="81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11"/>
      <c r="BF772" s="11"/>
      <c r="BG772" s="11"/>
      <c r="BH772" s="11"/>
      <c r="BI772" s="11"/>
      <c r="BJ772" s="11"/>
      <c r="BK772" s="11"/>
      <c r="BL772" s="11"/>
      <c r="BN772" s="36"/>
      <c r="BO772" s="400"/>
      <c r="BP772" s="81"/>
      <c r="BQ772" s="81"/>
      <c r="BR772" s="81"/>
      <c r="BS772" s="81"/>
      <c r="BT772" s="36"/>
      <c r="BU772" s="36"/>
      <c r="BV772" s="81"/>
      <c r="BW772" s="81"/>
    </row>
    <row r="773" spans="1:75" ht="15.75">
      <c r="A773" s="395"/>
      <c r="B773" s="396"/>
      <c r="C773" s="156"/>
      <c r="D773" s="271"/>
      <c r="E773" s="156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7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L773" s="81"/>
      <c r="AM773" s="81"/>
      <c r="AN773" s="81"/>
      <c r="AO773" s="81"/>
      <c r="AP773" s="81"/>
      <c r="AQ773" s="81"/>
      <c r="AR773" s="81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11"/>
      <c r="BF773" s="11"/>
      <c r="BG773" s="11"/>
      <c r="BH773" s="11"/>
      <c r="BI773" s="11"/>
      <c r="BJ773" s="11"/>
      <c r="BK773" s="11"/>
      <c r="BL773" s="11"/>
      <c r="BN773" s="36"/>
      <c r="BO773" s="400"/>
      <c r="BP773" s="81"/>
      <c r="BQ773" s="81"/>
      <c r="BR773" s="81"/>
      <c r="BS773" s="81"/>
      <c r="BT773" s="36"/>
      <c r="BU773" s="36"/>
      <c r="BV773" s="81"/>
      <c r="BW773" s="81"/>
    </row>
    <row r="774" spans="1:75" ht="15.75">
      <c r="A774" s="395"/>
      <c r="B774" s="396"/>
      <c r="C774" s="156"/>
      <c r="D774" s="271"/>
      <c r="E774" s="156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7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L774" s="81"/>
      <c r="AM774" s="81"/>
      <c r="AN774" s="81"/>
      <c r="AO774" s="81"/>
      <c r="AP774" s="81"/>
      <c r="AQ774" s="81"/>
      <c r="AR774" s="81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11"/>
      <c r="BF774" s="11"/>
      <c r="BG774" s="11"/>
      <c r="BH774" s="11"/>
      <c r="BI774" s="11"/>
      <c r="BJ774" s="11"/>
      <c r="BK774" s="11"/>
      <c r="BL774" s="11"/>
      <c r="BN774" s="36"/>
      <c r="BO774" s="400"/>
      <c r="BP774" s="81"/>
      <c r="BQ774" s="81"/>
      <c r="BR774" s="81"/>
      <c r="BS774" s="81"/>
      <c r="BT774" s="36"/>
      <c r="BU774" s="36"/>
      <c r="BV774" s="81"/>
      <c r="BW774" s="81"/>
    </row>
    <row r="775" spans="1:75" ht="15.75">
      <c r="A775" s="395"/>
      <c r="B775" s="396"/>
      <c r="C775" s="156"/>
      <c r="D775" s="271"/>
      <c r="E775" s="15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7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L775" s="81"/>
      <c r="AM775" s="81"/>
      <c r="AN775" s="81"/>
      <c r="AO775" s="81"/>
      <c r="AP775" s="81"/>
      <c r="AQ775" s="81"/>
      <c r="AR775" s="81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11"/>
      <c r="BF775" s="11"/>
      <c r="BG775" s="11"/>
      <c r="BH775" s="11"/>
      <c r="BI775" s="11"/>
      <c r="BJ775" s="11"/>
      <c r="BK775" s="11"/>
      <c r="BL775" s="11"/>
      <c r="BN775" s="36"/>
      <c r="BO775" s="400"/>
      <c r="BP775" s="81"/>
      <c r="BQ775" s="81"/>
      <c r="BR775" s="81"/>
      <c r="BS775" s="81"/>
      <c r="BT775" s="36"/>
      <c r="BU775" s="36"/>
      <c r="BV775" s="81"/>
      <c r="BW775" s="81"/>
    </row>
    <row r="776" spans="1:75" ht="15.75">
      <c r="A776" s="395"/>
      <c r="B776" s="396"/>
      <c r="C776" s="156"/>
      <c r="D776" s="271"/>
      <c r="E776" s="15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7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L776" s="81"/>
      <c r="AM776" s="81"/>
      <c r="AN776" s="81"/>
      <c r="AO776" s="81"/>
      <c r="AP776" s="81"/>
      <c r="AQ776" s="81"/>
      <c r="AR776" s="81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11"/>
      <c r="BF776" s="11"/>
      <c r="BG776" s="11"/>
      <c r="BH776" s="11"/>
      <c r="BI776" s="11"/>
      <c r="BJ776" s="11"/>
      <c r="BK776" s="11"/>
      <c r="BL776" s="11"/>
      <c r="BN776" s="36"/>
      <c r="BO776" s="400"/>
      <c r="BP776" s="81"/>
      <c r="BQ776" s="81"/>
      <c r="BR776" s="81"/>
      <c r="BS776" s="81"/>
      <c r="BT776" s="36"/>
      <c r="BU776" s="36"/>
      <c r="BV776" s="81"/>
      <c r="BW776" s="81"/>
    </row>
    <row r="777" spans="1:75" ht="15.75">
      <c r="A777" s="395"/>
      <c r="B777" s="396"/>
      <c r="C777" s="156"/>
      <c r="D777" s="271"/>
      <c r="E777" s="156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7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L777" s="81"/>
      <c r="AM777" s="81"/>
      <c r="AN777" s="81"/>
      <c r="AO777" s="81"/>
      <c r="AP777" s="81"/>
      <c r="AQ777" s="81"/>
      <c r="AR777" s="81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11"/>
      <c r="BF777" s="11"/>
      <c r="BG777" s="11"/>
      <c r="BH777" s="11"/>
      <c r="BI777" s="11"/>
      <c r="BJ777" s="11"/>
      <c r="BK777" s="11"/>
      <c r="BL777" s="11"/>
      <c r="BN777" s="36"/>
      <c r="BO777" s="400"/>
      <c r="BP777" s="81"/>
      <c r="BQ777" s="81"/>
      <c r="BR777" s="81"/>
      <c r="BS777" s="81"/>
      <c r="BT777" s="36"/>
      <c r="BU777" s="36"/>
      <c r="BV777" s="81"/>
      <c r="BW777" s="81"/>
    </row>
    <row r="778" spans="1:75" ht="15.75">
      <c r="A778" s="395"/>
      <c r="B778" s="396"/>
      <c r="C778" s="156"/>
      <c r="D778" s="271"/>
      <c r="E778" s="156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7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L778" s="81"/>
      <c r="AM778" s="81"/>
      <c r="AN778" s="81"/>
      <c r="AO778" s="81"/>
      <c r="AP778" s="81"/>
      <c r="AQ778" s="81"/>
      <c r="AR778" s="81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11"/>
      <c r="BF778" s="11"/>
      <c r="BG778" s="11"/>
      <c r="BH778" s="11"/>
      <c r="BI778" s="11"/>
      <c r="BJ778" s="11"/>
      <c r="BK778" s="11"/>
      <c r="BL778" s="11"/>
      <c r="BN778" s="36"/>
      <c r="BO778" s="400"/>
      <c r="BP778" s="81"/>
      <c r="BQ778" s="81"/>
      <c r="BR778" s="81"/>
      <c r="BS778" s="81"/>
      <c r="BT778" s="36"/>
      <c r="BU778" s="36"/>
      <c r="BV778" s="81"/>
      <c r="BW778" s="81"/>
    </row>
    <row r="779" spans="1:75" ht="15.75">
      <c r="A779" s="395"/>
      <c r="B779" s="396"/>
      <c r="C779" s="156"/>
      <c r="D779" s="271"/>
      <c r="E779" s="156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7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L779" s="81"/>
      <c r="AM779" s="81"/>
      <c r="AN779" s="81"/>
      <c r="AO779" s="81"/>
      <c r="AP779" s="81"/>
      <c r="AQ779" s="81"/>
      <c r="AR779" s="81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11"/>
      <c r="BF779" s="11"/>
      <c r="BG779" s="11"/>
      <c r="BH779" s="11"/>
      <c r="BI779" s="11"/>
      <c r="BJ779" s="11"/>
      <c r="BK779" s="11"/>
      <c r="BL779" s="11"/>
      <c r="BN779" s="36"/>
      <c r="BO779" s="400"/>
      <c r="BP779" s="81"/>
      <c r="BQ779" s="81"/>
      <c r="BR779" s="81"/>
      <c r="BS779" s="81"/>
      <c r="BT779" s="36"/>
      <c r="BU779" s="36"/>
      <c r="BV779" s="81"/>
      <c r="BW779" s="81"/>
    </row>
    <row r="780" spans="1:75" ht="15.75">
      <c r="A780" s="395"/>
      <c r="B780" s="396"/>
      <c r="C780" s="156"/>
      <c r="D780" s="271"/>
      <c r="E780" s="15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7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L780" s="81"/>
      <c r="AM780" s="81"/>
      <c r="AN780" s="81"/>
      <c r="AO780" s="81"/>
      <c r="AP780" s="81"/>
      <c r="AQ780" s="81"/>
      <c r="AR780" s="81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11"/>
      <c r="BF780" s="11"/>
      <c r="BG780" s="11"/>
      <c r="BH780" s="11"/>
      <c r="BI780" s="11"/>
      <c r="BJ780" s="11"/>
      <c r="BK780" s="11"/>
      <c r="BL780" s="11"/>
      <c r="BN780" s="36"/>
      <c r="BO780" s="400"/>
      <c r="BP780" s="81"/>
      <c r="BQ780" s="81"/>
      <c r="BR780" s="81"/>
      <c r="BS780" s="81"/>
      <c r="BT780" s="36"/>
      <c r="BU780" s="36"/>
      <c r="BV780" s="81"/>
      <c r="BW780" s="81"/>
    </row>
    <row r="781" spans="1:75" ht="15.75">
      <c r="A781" s="395"/>
      <c r="B781" s="396"/>
      <c r="C781" s="156"/>
      <c r="D781" s="271"/>
      <c r="E781" s="156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7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L781" s="81"/>
      <c r="AM781" s="81"/>
      <c r="AN781" s="81"/>
      <c r="AO781" s="81"/>
      <c r="AP781" s="81"/>
      <c r="AQ781" s="81"/>
      <c r="AR781" s="81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11"/>
      <c r="BF781" s="11"/>
      <c r="BG781" s="11"/>
      <c r="BH781" s="11"/>
      <c r="BI781" s="11"/>
      <c r="BJ781" s="11"/>
      <c r="BK781" s="11"/>
      <c r="BL781" s="11"/>
      <c r="BN781" s="36"/>
      <c r="BO781" s="400"/>
      <c r="BP781" s="81"/>
      <c r="BQ781" s="81"/>
      <c r="BR781" s="81"/>
      <c r="BS781" s="81"/>
      <c r="BT781" s="36"/>
      <c r="BU781" s="36"/>
      <c r="BV781" s="81"/>
      <c r="BW781" s="81"/>
    </row>
    <row r="782" spans="1:75" ht="15.75">
      <c r="A782" s="395"/>
      <c r="B782" s="396"/>
      <c r="C782" s="156"/>
      <c r="D782" s="271"/>
      <c r="E782" s="156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7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L782" s="81"/>
      <c r="AM782" s="81"/>
      <c r="AN782" s="81"/>
      <c r="AO782" s="81"/>
      <c r="AP782" s="81"/>
      <c r="AQ782" s="81"/>
      <c r="AR782" s="81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11"/>
      <c r="BF782" s="11"/>
      <c r="BG782" s="11"/>
      <c r="BH782" s="11"/>
      <c r="BI782" s="11"/>
      <c r="BJ782" s="11"/>
      <c r="BK782" s="11"/>
      <c r="BL782" s="11"/>
      <c r="BN782" s="36"/>
      <c r="BO782" s="400"/>
      <c r="BP782" s="81"/>
      <c r="BQ782" s="81"/>
      <c r="BR782" s="81"/>
      <c r="BS782" s="81"/>
      <c r="BT782" s="36"/>
      <c r="BU782" s="36"/>
      <c r="BV782" s="81"/>
      <c r="BW782" s="81"/>
    </row>
    <row r="783" spans="1:75" ht="15.75">
      <c r="A783" s="395"/>
      <c r="B783" s="396"/>
      <c r="C783" s="156"/>
      <c r="D783" s="271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7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L783" s="81"/>
      <c r="AM783" s="81"/>
      <c r="AN783" s="81"/>
      <c r="AO783" s="81"/>
      <c r="AP783" s="81"/>
      <c r="AQ783" s="81"/>
      <c r="AR783" s="81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11"/>
      <c r="BF783" s="11"/>
      <c r="BG783" s="11"/>
      <c r="BH783" s="11"/>
      <c r="BI783" s="11"/>
      <c r="BJ783" s="11"/>
      <c r="BK783" s="11"/>
      <c r="BL783" s="11"/>
      <c r="BN783" s="36"/>
      <c r="BO783" s="400"/>
      <c r="BP783" s="81"/>
      <c r="BQ783" s="81"/>
      <c r="BR783" s="81"/>
      <c r="BS783" s="81"/>
      <c r="BT783" s="36"/>
      <c r="BU783" s="36"/>
      <c r="BV783" s="81"/>
      <c r="BW783" s="81"/>
    </row>
    <row r="784" spans="1:75" ht="15.75">
      <c r="A784" s="395"/>
      <c r="B784" s="396"/>
      <c r="C784" s="156"/>
      <c r="D784" s="271"/>
      <c r="E784" s="156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7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L784" s="81"/>
      <c r="AM784" s="81"/>
      <c r="AN784" s="81"/>
      <c r="AO784" s="81"/>
      <c r="AP784" s="81"/>
      <c r="AQ784" s="81"/>
      <c r="AR784" s="81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11"/>
      <c r="BF784" s="11"/>
      <c r="BG784" s="11"/>
      <c r="BH784" s="11"/>
      <c r="BI784" s="11"/>
      <c r="BJ784" s="11"/>
      <c r="BK784" s="11"/>
      <c r="BL784" s="11"/>
      <c r="BN784" s="36"/>
      <c r="BO784" s="400"/>
      <c r="BP784" s="81"/>
      <c r="BQ784" s="81"/>
      <c r="BR784" s="81"/>
      <c r="BS784" s="81"/>
      <c r="BT784" s="36"/>
      <c r="BU784" s="36"/>
      <c r="BV784" s="81"/>
      <c r="BW784" s="81"/>
    </row>
    <row r="785" spans="1:75" ht="15.75">
      <c r="A785" s="395"/>
      <c r="B785" s="396"/>
      <c r="C785" s="156"/>
      <c r="D785" s="271"/>
      <c r="E785" s="156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7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L785" s="81"/>
      <c r="AM785" s="81"/>
      <c r="AN785" s="81"/>
      <c r="AO785" s="81"/>
      <c r="AP785" s="81"/>
      <c r="AQ785" s="81"/>
      <c r="AR785" s="81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11"/>
      <c r="BF785" s="11"/>
      <c r="BG785" s="11"/>
      <c r="BH785" s="11"/>
      <c r="BI785" s="11"/>
      <c r="BJ785" s="11"/>
      <c r="BK785" s="11"/>
      <c r="BL785" s="11"/>
      <c r="BN785" s="36"/>
      <c r="BO785" s="400"/>
      <c r="BP785" s="81"/>
      <c r="BQ785" s="81"/>
      <c r="BR785" s="81"/>
      <c r="BS785" s="81"/>
      <c r="BT785" s="36"/>
      <c r="BU785" s="36"/>
      <c r="BV785" s="81"/>
      <c r="BW785" s="81"/>
    </row>
    <row r="786" spans="1:75" ht="15.75">
      <c r="A786" s="395"/>
      <c r="B786" s="396"/>
      <c r="C786" s="156"/>
      <c r="D786" s="271"/>
      <c r="E786" s="156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7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L786" s="81"/>
      <c r="AM786" s="81"/>
      <c r="AN786" s="81"/>
      <c r="AO786" s="81"/>
      <c r="AP786" s="81"/>
      <c r="AQ786" s="81"/>
      <c r="AR786" s="81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11"/>
      <c r="BF786" s="11"/>
      <c r="BG786" s="11"/>
      <c r="BH786" s="11"/>
      <c r="BI786" s="11"/>
      <c r="BJ786" s="11"/>
      <c r="BK786" s="11"/>
      <c r="BL786" s="11"/>
      <c r="BN786" s="36"/>
      <c r="BO786" s="400"/>
      <c r="BP786" s="81"/>
      <c r="BQ786" s="81"/>
      <c r="BR786" s="81"/>
      <c r="BS786" s="81"/>
      <c r="BT786" s="36"/>
      <c r="BU786" s="36"/>
      <c r="BV786" s="81"/>
      <c r="BW786" s="81"/>
    </row>
    <row r="787" spans="1:75" ht="15.75">
      <c r="A787" s="395"/>
      <c r="B787" s="396"/>
      <c r="C787" s="156"/>
      <c r="D787" s="271"/>
      <c r="E787" s="156"/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7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L787" s="81"/>
      <c r="AM787" s="81"/>
      <c r="AN787" s="81"/>
      <c r="AO787" s="81"/>
      <c r="AP787" s="81"/>
      <c r="AQ787" s="81"/>
      <c r="AR787" s="81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11"/>
      <c r="BF787" s="11"/>
      <c r="BG787" s="11"/>
      <c r="BH787" s="11"/>
      <c r="BI787" s="11"/>
      <c r="BJ787" s="11"/>
      <c r="BK787" s="11"/>
      <c r="BL787" s="11"/>
      <c r="BN787" s="36"/>
      <c r="BO787" s="400"/>
      <c r="BP787" s="81"/>
      <c r="BQ787" s="81"/>
      <c r="BR787" s="81"/>
      <c r="BS787" s="81"/>
      <c r="BT787" s="36"/>
      <c r="BU787" s="36"/>
      <c r="BV787" s="81"/>
      <c r="BW787" s="81"/>
    </row>
    <row r="788" spans="1:75" ht="15.75">
      <c r="A788" s="395"/>
      <c r="B788" s="396"/>
      <c r="C788" s="156"/>
      <c r="D788" s="271"/>
      <c r="E788" s="156"/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7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L788" s="81"/>
      <c r="AM788" s="81"/>
      <c r="AN788" s="81"/>
      <c r="AO788" s="81"/>
      <c r="AP788" s="81"/>
      <c r="AQ788" s="81"/>
      <c r="AR788" s="81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11"/>
      <c r="BF788" s="11"/>
      <c r="BG788" s="11"/>
      <c r="BH788" s="11"/>
      <c r="BI788" s="11"/>
      <c r="BJ788" s="11"/>
      <c r="BK788" s="11"/>
      <c r="BL788" s="11"/>
      <c r="BN788" s="36"/>
      <c r="BO788" s="400"/>
      <c r="BP788" s="81"/>
      <c r="BQ788" s="81"/>
      <c r="BR788" s="81"/>
      <c r="BS788" s="81"/>
      <c r="BT788" s="36"/>
      <c r="BU788" s="36"/>
      <c r="BV788" s="81"/>
      <c r="BW788" s="81"/>
    </row>
    <row r="789" spans="1:75" ht="15.75">
      <c r="A789" s="395"/>
      <c r="B789" s="396"/>
      <c r="C789" s="156"/>
      <c r="D789" s="271"/>
      <c r="E789" s="156"/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7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L789" s="81"/>
      <c r="AM789" s="81"/>
      <c r="AN789" s="81"/>
      <c r="AO789" s="81"/>
      <c r="AP789" s="81"/>
      <c r="AQ789" s="81"/>
      <c r="AR789" s="81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11"/>
      <c r="BF789" s="11"/>
      <c r="BG789" s="11"/>
      <c r="BH789" s="11"/>
      <c r="BI789" s="11"/>
      <c r="BJ789" s="11"/>
      <c r="BK789" s="11"/>
      <c r="BL789" s="11"/>
      <c r="BN789" s="36"/>
      <c r="BO789" s="400"/>
      <c r="BP789" s="81"/>
      <c r="BQ789" s="81"/>
      <c r="BR789" s="81"/>
      <c r="BS789" s="81"/>
      <c r="BT789" s="36"/>
      <c r="BU789" s="36"/>
      <c r="BV789" s="81"/>
      <c r="BW789" s="81"/>
    </row>
    <row r="790" spans="1:75" ht="15.75">
      <c r="A790" s="395"/>
      <c r="B790" s="396"/>
      <c r="C790" s="156"/>
      <c r="D790" s="271"/>
      <c r="E790" s="156"/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7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L790" s="81"/>
      <c r="AM790" s="81"/>
      <c r="AN790" s="81"/>
      <c r="AO790" s="81"/>
      <c r="AP790" s="81"/>
      <c r="AQ790" s="81"/>
      <c r="AR790" s="81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11"/>
      <c r="BF790" s="11"/>
      <c r="BG790" s="11"/>
      <c r="BH790" s="11"/>
      <c r="BI790" s="11"/>
      <c r="BJ790" s="11"/>
      <c r="BK790" s="11"/>
      <c r="BL790" s="11"/>
      <c r="BN790" s="36"/>
      <c r="BO790" s="400"/>
      <c r="BP790" s="81"/>
      <c r="BQ790" s="81"/>
      <c r="BR790" s="81"/>
      <c r="BS790" s="81"/>
      <c r="BT790" s="36"/>
      <c r="BU790" s="36"/>
      <c r="BV790" s="81"/>
      <c r="BW790" s="81"/>
    </row>
    <row r="791" spans="1:75" ht="15.75">
      <c r="A791" s="395"/>
      <c r="B791" s="396"/>
      <c r="C791" s="156"/>
      <c r="D791" s="271"/>
      <c r="E791" s="156"/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7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L791" s="81"/>
      <c r="AM791" s="81"/>
      <c r="AN791" s="81"/>
      <c r="AO791" s="81"/>
      <c r="AP791" s="81"/>
      <c r="AQ791" s="81"/>
      <c r="AR791" s="81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11"/>
      <c r="BF791" s="11"/>
      <c r="BG791" s="11"/>
      <c r="BH791" s="11"/>
      <c r="BI791" s="11"/>
      <c r="BJ791" s="11"/>
      <c r="BK791" s="11"/>
      <c r="BL791" s="11"/>
      <c r="BN791" s="36"/>
      <c r="BO791" s="400"/>
      <c r="BP791" s="81"/>
      <c r="BQ791" s="81"/>
      <c r="BR791" s="81"/>
      <c r="BS791" s="81"/>
      <c r="BT791" s="36"/>
      <c r="BU791" s="36"/>
      <c r="BV791" s="81"/>
      <c r="BW791" s="81"/>
    </row>
    <row r="792" spans="1:75" ht="15.75">
      <c r="A792" s="395"/>
      <c r="B792" s="396"/>
      <c r="C792" s="156"/>
      <c r="D792" s="271"/>
      <c r="E792" s="15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7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L792" s="81"/>
      <c r="AM792" s="81"/>
      <c r="AN792" s="81"/>
      <c r="AO792" s="81"/>
      <c r="AP792" s="81"/>
      <c r="AQ792" s="81"/>
      <c r="AR792" s="81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11"/>
      <c r="BF792" s="11"/>
      <c r="BG792" s="11"/>
      <c r="BH792" s="11"/>
      <c r="BI792" s="11"/>
      <c r="BJ792" s="11"/>
      <c r="BK792" s="11"/>
      <c r="BL792" s="11"/>
      <c r="BN792" s="36"/>
      <c r="BO792" s="400"/>
      <c r="BP792" s="81"/>
      <c r="BQ792" s="81"/>
      <c r="BR792" s="81"/>
      <c r="BS792" s="81"/>
      <c r="BT792" s="36"/>
      <c r="BU792" s="36"/>
      <c r="BV792" s="81"/>
      <c r="BW792" s="81"/>
    </row>
    <row r="793" spans="1:75" ht="15.75">
      <c r="A793" s="395"/>
      <c r="B793" s="396"/>
      <c r="C793" s="156"/>
      <c r="D793" s="271"/>
      <c r="E793" s="156"/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7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L793" s="81"/>
      <c r="AM793" s="81"/>
      <c r="AN793" s="81"/>
      <c r="AO793" s="81"/>
      <c r="AP793" s="81"/>
      <c r="AQ793" s="81"/>
      <c r="AR793" s="81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11"/>
      <c r="BF793" s="11"/>
      <c r="BG793" s="11"/>
      <c r="BH793" s="11"/>
      <c r="BI793" s="11"/>
      <c r="BJ793" s="11"/>
      <c r="BK793" s="11"/>
      <c r="BL793" s="11"/>
      <c r="BN793" s="36"/>
      <c r="BO793" s="400"/>
      <c r="BP793" s="81"/>
      <c r="BQ793" s="81"/>
      <c r="BR793" s="81"/>
      <c r="BS793" s="81"/>
      <c r="BT793" s="36"/>
      <c r="BU793" s="36"/>
      <c r="BV793" s="81"/>
      <c r="BW793" s="81"/>
    </row>
    <row r="794" spans="1:75" ht="15.75">
      <c r="A794" s="395"/>
      <c r="B794" s="396"/>
      <c r="C794" s="156"/>
      <c r="D794" s="271"/>
      <c r="E794" s="15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7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L794" s="81"/>
      <c r="AM794" s="81"/>
      <c r="AN794" s="81"/>
      <c r="AO794" s="81"/>
      <c r="AP794" s="81"/>
      <c r="AQ794" s="81"/>
      <c r="AR794" s="81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11"/>
      <c r="BF794" s="11"/>
      <c r="BG794" s="11"/>
      <c r="BH794" s="11"/>
      <c r="BI794" s="11"/>
      <c r="BJ794" s="11"/>
      <c r="BK794" s="11"/>
      <c r="BL794" s="11"/>
      <c r="BN794" s="36"/>
      <c r="BO794" s="400"/>
      <c r="BP794" s="81"/>
      <c r="BQ794" s="81"/>
      <c r="BR794" s="81"/>
      <c r="BS794" s="81"/>
      <c r="BT794" s="36"/>
      <c r="BU794" s="36"/>
      <c r="BV794" s="81"/>
      <c r="BW794" s="81"/>
    </row>
    <row r="795" spans="1:75" ht="15.75">
      <c r="A795" s="395"/>
      <c r="B795" s="396"/>
      <c r="C795" s="156"/>
      <c r="D795" s="271"/>
      <c r="E795" s="156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7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L795" s="81"/>
      <c r="AM795" s="81"/>
      <c r="AN795" s="81"/>
      <c r="AO795" s="81"/>
      <c r="AP795" s="81"/>
      <c r="AQ795" s="81"/>
      <c r="AR795" s="81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11"/>
      <c r="BF795" s="11"/>
      <c r="BG795" s="11"/>
      <c r="BH795" s="11"/>
      <c r="BI795" s="11"/>
      <c r="BJ795" s="11"/>
      <c r="BK795" s="11"/>
      <c r="BL795" s="11"/>
      <c r="BN795" s="36"/>
      <c r="BO795" s="400"/>
      <c r="BP795" s="81"/>
      <c r="BQ795" s="81"/>
      <c r="BR795" s="81"/>
      <c r="BS795" s="81"/>
      <c r="BT795" s="36"/>
      <c r="BU795" s="36"/>
      <c r="BV795" s="81"/>
      <c r="BW795" s="81"/>
    </row>
    <row r="796" spans="1:75" ht="15.75">
      <c r="A796" s="395"/>
      <c r="B796" s="396"/>
      <c r="C796" s="156"/>
      <c r="D796" s="271"/>
      <c r="E796" s="156"/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7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L796" s="81"/>
      <c r="AM796" s="81"/>
      <c r="AN796" s="81"/>
      <c r="AO796" s="81"/>
      <c r="AP796" s="81"/>
      <c r="AQ796" s="81"/>
      <c r="AR796" s="81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11"/>
      <c r="BF796" s="11"/>
      <c r="BG796" s="11"/>
      <c r="BH796" s="11"/>
      <c r="BI796" s="11"/>
      <c r="BJ796" s="11"/>
      <c r="BK796" s="11"/>
      <c r="BL796" s="11"/>
      <c r="BN796" s="36"/>
      <c r="BO796" s="400"/>
      <c r="BP796" s="81"/>
      <c r="BQ796" s="81"/>
      <c r="BR796" s="81"/>
      <c r="BS796" s="81"/>
      <c r="BT796" s="36"/>
      <c r="BU796" s="36"/>
      <c r="BV796" s="81"/>
      <c r="BW796" s="81"/>
    </row>
    <row r="797" spans="1:75" ht="15.75">
      <c r="A797" s="395"/>
      <c r="B797" s="396"/>
      <c r="C797" s="156"/>
      <c r="D797" s="271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7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L797" s="81"/>
      <c r="AM797" s="81"/>
      <c r="AN797" s="81"/>
      <c r="AO797" s="81"/>
      <c r="AP797" s="81"/>
      <c r="AQ797" s="81"/>
      <c r="AR797" s="81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11"/>
      <c r="BF797" s="11"/>
      <c r="BG797" s="11"/>
      <c r="BH797" s="11"/>
      <c r="BI797" s="11"/>
      <c r="BJ797" s="11"/>
      <c r="BK797" s="11"/>
      <c r="BL797" s="11"/>
      <c r="BN797" s="36"/>
      <c r="BO797" s="400"/>
      <c r="BP797" s="81"/>
      <c r="BQ797" s="81"/>
      <c r="BR797" s="81"/>
      <c r="BS797" s="81"/>
      <c r="BT797" s="36"/>
      <c r="BU797" s="36"/>
      <c r="BV797" s="81"/>
      <c r="BW797" s="81"/>
    </row>
    <row r="798" spans="1:75" ht="15.75">
      <c r="A798" s="395"/>
      <c r="B798" s="396"/>
      <c r="C798" s="156"/>
      <c r="D798" s="271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7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L798" s="81"/>
      <c r="AM798" s="81"/>
      <c r="AN798" s="81"/>
      <c r="AO798" s="81"/>
      <c r="AP798" s="81"/>
      <c r="AQ798" s="81"/>
      <c r="AR798" s="81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11"/>
      <c r="BF798" s="11"/>
      <c r="BG798" s="11"/>
      <c r="BH798" s="11"/>
      <c r="BI798" s="11"/>
      <c r="BJ798" s="11"/>
      <c r="BK798" s="11"/>
      <c r="BL798" s="11"/>
      <c r="BN798" s="36"/>
      <c r="BO798" s="400"/>
      <c r="BP798" s="81"/>
      <c r="BQ798" s="81"/>
      <c r="BR798" s="81"/>
      <c r="BS798" s="81"/>
      <c r="BT798" s="36"/>
      <c r="BU798" s="36"/>
      <c r="BV798" s="81"/>
      <c r="BW798" s="81"/>
    </row>
    <row r="799" spans="1:75" ht="15.75">
      <c r="A799" s="395"/>
      <c r="B799" s="396"/>
      <c r="C799" s="156"/>
      <c r="D799" s="271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7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L799" s="81"/>
      <c r="AM799" s="81"/>
      <c r="AN799" s="81"/>
      <c r="AO799" s="81"/>
      <c r="AP799" s="81"/>
      <c r="AQ799" s="81"/>
      <c r="AR799" s="81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11"/>
      <c r="BF799" s="11"/>
      <c r="BG799" s="11"/>
      <c r="BH799" s="11"/>
      <c r="BI799" s="11"/>
      <c r="BJ799" s="11"/>
      <c r="BK799" s="11"/>
      <c r="BL799" s="11"/>
      <c r="BN799" s="36"/>
      <c r="BO799" s="400"/>
      <c r="BP799" s="81"/>
      <c r="BQ799" s="81"/>
      <c r="BR799" s="81"/>
      <c r="BS799" s="81"/>
      <c r="BT799" s="36"/>
      <c r="BU799" s="36"/>
      <c r="BV799" s="81"/>
      <c r="BW799" s="81"/>
    </row>
    <row r="800" spans="1:75" ht="15.75">
      <c r="A800" s="395"/>
      <c r="B800" s="396"/>
      <c r="C800" s="156"/>
      <c r="D800" s="271"/>
      <c r="E800" s="156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7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L800" s="81"/>
      <c r="AM800" s="81"/>
      <c r="AN800" s="81"/>
      <c r="AO800" s="81"/>
      <c r="AP800" s="81"/>
      <c r="AQ800" s="81"/>
      <c r="AR800" s="81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11"/>
      <c r="BF800" s="11"/>
      <c r="BG800" s="11"/>
      <c r="BH800" s="11"/>
      <c r="BI800" s="11"/>
      <c r="BJ800" s="11"/>
      <c r="BK800" s="11"/>
      <c r="BL800" s="11"/>
      <c r="BN800" s="36"/>
      <c r="BO800" s="400"/>
      <c r="BP800" s="81"/>
      <c r="BQ800" s="81"/>
      <c r="BR800" s="81"/>
      <c r="BS800" s="81"/>
      <c r="BT800" s="36"/>
      <c r="BU800" s="36"/>
      <c r="BV800" s="81"/>
      <c r="BW800" s="81"/>
    </row>
    <row r="801" spans="1:75" ht="15.75">
      <c r="A801" s="395"/>
      <c r="B801" s="396"/>
      <c r="C801" s="156"/>
      <c r="D801" s="271"/>
      <c r="E801" s="156"/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7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L801" s="81"/>
      <c r="AM801" s="81"/>
      <c r="AN801" s="81"/>
      <c r="AO801" s="81"/>
      <c r="AP801" s="81"/>
      <c r="AQ801" s="81"/>
      <c r="AR801" s="81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11"/>
      <c r="BF801" s="11"/>
      <c r="BG801" s="11"/>
      <c r="BH801" s="11"/>
      <c r="BI801" s="11"/>
      <c r="BJ801" s="11"/>
      <c r="BK801" s="11"/>
      <c r="BL801" s="11"/>
      <c r="BN801" s="36"/>
      <c r="BO801" s="400"/>
      <c r="BP801" s="81"/>
      <c r="BQ801" s="81"/>
      <c r="BR801" s="81"/>
      <c r="BS801" s="81"/>
      <c r="BT801" s="36"/>
      <c r="BU801" s="36"/>
      <c r="BV801" s="81"/>
      <c r="BW801" s="81"/>
    </row>
    <row r="802" spans="1:75" ht="15.75">
      <c r="A802" s="395"/>
      <c r="B802" s="396"/>
      <c r="C802" s="156"/>
      <c r="D802" s="271"/>
      <c r="E802" s="156"/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7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L802" s="81"/>
      <c r="AM802" s="81"/>
      <c r="AN802" s="81"/>
      <c r="AO802" s="81"/>
      <c r="AP802" s="81"/>
      <c r="AQ802" s="81"/>
      <c r="AR802" s="81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11"/>
      <c r="BF802" s="11"/>
      <c r="BG802" s="11"/>
      <c r="BH802" s="11"/>
      <c r="BI802" s="11"/>
      <c r="BJ802" s="11"/>
      <c r="BK802" s="11"/>
      <c r="BL802" s="11"/>
      <c r="BN802" s="36"/>
      <c r="BO802" s="400"/>
      <c r="BP802" s="81"/>
      <c r="BQ802" s="81"/>
      <c r="BR802" s="81"/>
      <c r="BS802" s="81"/>
      <c r="BT802" s="36"/>
      <c r="BU802" s="36"/>
      <c r="BV802" s="81"/>
      <c r="BW802" s="81"/>
    </row>
    <row r="803" spans="1:75" ht="15.75">
      <c r="A803" s="395"/>
      <c r="B803" s="396"/>
      <c r="C803" s="156"/>
      <c r="D803" s="271"/>
      <c r="E803" s="156"/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7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L803" s="81"/>
      <c r="AM803" s="81"/>
      <c r="AN803" s="81"/>
      <c r="AO803" s="81"/>
      <c r="AP803" s="81"/>
      <c r="AQ803" s="81"/>
      <c r="AR803" s="81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11"/>
      <c r="BF803" s="11"/>
      <c r="BG803" s="11"/>
      <c r="BH803" s="11"/>
      <c r="BI803" s="11"/>
      <c r="BJ803" s="11"/>
      <c r="BK803" s="11"/>
      <c r="BL803" s="11"/>
      <c r="BN803" s="36"/>
      <c r="BO803" s="400"/>
      <c r="BP803" s="81"/>
      <c r="BQ803" s="81"/>
      <c r="BR803" s="81"/>
      <c r="BS803" s="81"/>
      <c r="BT803" s="36"/>
      <c r="BU803" s="36"/>
      <c r="BV803" s="81"/>
      <c r="BW803" s="81"/>
    </row>
    <row r="804" spans="1:75" ht="15.75">
      <c r="A804" s="395"/>
      <c r="B804" s="396"/>
      <c r="C804" s="156"/>
      <c r="D804" s="271"/>
      <c r="E804" s="156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7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L804" s="81"/>
      <c r="AM804" s="81"/>
      <c r="AN804" s="81"/>
      <c r="AO804" s="81"/>
      <c r="AP804" s="81"/>
      <c r="AQ804" s="81"/>
      <c r="AR804" s="81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11"/>
      <c r="BF804" s="11"/>
      <c r="BG804" s="11"/>
      <c r="BH804" s="11"/>
      <c r="BI804" s="11"/>
      <c r="BJ804" s="11"/>
      <c r="BK804" s="11"/>
      <c r="BL804" s="11"/>
      <c r="BN804" s="36"/>
      <c r="BO804" s="400"/>
      <c r="BP804" s="81"/>
      <c r="BQ804" s="81"/>
      <c r="BR804" s="81"/>
      <c r="BS804" s="81"/>
      <c r="BT804" s="36"/>
      <c r="BU804" s="36"/>
      <c r="BV804" s="81"/>
      <c r="BW804" s="81"/>
    </row>
    <row r="805" spans="1:75" ht="15.75">
      <c r="A805" s="395"/>
      <c r="B805" s="396"/>
      <c r="C805" s="156"/>
      <c r="D805" s="271"/>
      <c r="E805" s="15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7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L805" s="81"/>
      <c r="AM805" s="81"/>
      <c r="AN805" s="81"/>
      <c r="AO805" s="81"/>
      <c r="AP805" s="81"/>
      <c r="AQ805" s="81"/>
      <c r="AR805" s="81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11"/>
      <c r="BF805" s="11"/>
      <c r="BG805" s="11"/>
      <c r="BH805" s="11"/>
      <c r="BI805" s="11"/>
      <c r="BJ805" s="11"/>
      <c r="BK805" s="11"/>
      <c r="BL805" s="11"/>
      <c r="BN805" s="36"/>
      <c r="BO805" s="400"/>
      <c r="BP805" s="81"/>
      <c r="BQ805" s="81"/>
      <c r="BR805" s="81"/>
      <c r="BS805" s="81"/>
      <c r="BT805" s="36"/>
      <c r="BU805" s="36"/>
      <c r="BV805" s="81"/>
      <c r="BW805" s="81"/>
    </row>
    <row r="806" spans="1:75" ht="15.75">
      <c r="A806" s="395"/>
      <c r="B806" s="396"/>
      <c r="C806" s="156"/>
      <c r="D806" s="271"/>
      <c r="E806" s="156"/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7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L806" s="81"/>
      <c r="AM806" s="81"/>
      <c r="AN806" s="81"/>
      <c r="AO806" s="81"/>
      <c r="AP806" s="81"/>
      <c r="AQ806" s="81"/>
      <c r="AR806" s="81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11"/>
      <c r="BF806" s="11"/>
      <c r="BG806" s="11"/>
      <c r="BH806" s="11"/>
      <c r="BI806" s="11"/>
      <c r="BJ806" s="11"/>
      <c r="BK806" s="11"/>
      <c r="BL806" s="11"/>
      <c r="BN806" s="36"/>
      <c r="BO806" s="400"/>
      <c r="BP806" s="81"/>
      <c r="BQ806" s="81"/>
      <c r="BR806" s="81"/>
      <c r="BS806" s="81"/>
      <c r="BT806" s="36"/>
      <c r="BU806" s="36"/>
      <c r="BV806" s="81"/>
      <c r="BW806" s="81"/>
    </row>
    <row r="807" spans="1:75" ht="15.75">
      <c r="A807" s="395"/>
      <c r="B807" s="396"/>
      <c r="C807" s="156"/>
      <c r="D807" s="271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7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L807" s="81"/>
      <c r="AM807" s="81"/>
      <c r="AN807" s="81"/>
      <c r="AO807" s="81"/>
      <c r="AP807" s="81"/>
      <c r="AQ807" s="81"/>
      <c r="AR807" s="81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11"/>
      <c r="BF807" s="11"/>
      <c r="BG807" s="11"/>
      <c r="BH807" s="11"/>
      <c r="BI807" s="11"/>
      <c r="BJ807" s="11"/>
      <c r="BK807" s="11"/>
      <c r="BL807" s="11"/>
      <c r="BN807" s="36"/>
      <c r="BO807" s="400"/>
      <c r="BP807" s="81"/>
      <c r="BQ807" s="81"/>
      <c r="BR807" s="81"/>
      <c r="BS807" s="81"/>
      <c r="BT807" s="36"/>
      <c r="BU807" s="36"/>
      <c r="BV807" s="81"/>
      <c r="BW807" s="81"/>
    </row>
    <row r="808" spans="1:75" ht="15.75">
      <c r="A808" s="395"/>
      <c r="B808" s="396"/>
      <c r="C808" s="156"/>
      <c r="D808" s="271"/>
      <c r="E808" s="156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7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L808" s="81"/>
      <c r="AM808" s="81"/>
      <c r="AN808" s="81"/>
      <c r="AO808" s="81"/>
      <c r="AP808" s="81"/>
      <c r="AQ808" s="81"/>
      <c r="AR808" s="81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11"/>
      <c r="BF808" s="11"/>
      <c r="BG808" s="11"/>
      <c r="BH808" s="11"/>
      <c r="BI808" s="11"/>
      <c r="BJ808" s="11"/>
      <c r="BK808" s="11"/>
      <c r="BL808" s="11"/>
      <c r="BN808" s="36"/>
      <c r="BO808" s="400"/>
      <c r="BP808" s="81"/>
      <c r="BQ808" s="81"/>
      <c r="BR808" s="81"/>
      <c r="BS808" s="81"/>
      <c r="BT808" s="36"/>
      <c r="BU808" s="36"/>
      <c r="BV808" s="81"/>
      <c r="BW808" s="81"/>
    </row>
    <row r="809" spans="1:75" ht="15.75">
      <c r="A809" s="395"/>
      <c r="B809" s="396"/>
      <c r="C809" s="156"/>
      <c r="D809" s="271"/>
      <c r="E809" s="156"/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7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L809" s="81"/>
      <c r="AM809" s="81"/>
      <c r="AN809" s="81"/>
      <c r="AO809" s="81"/>
      <c r="AP809" s="81"/>
      <c r="AQ809" s="81"/>
      <c r="AR809" s="81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11"/>
      <c r="BF809" s="11"/>
      <c r="BG809" s="11"/>
      <c r="BH809" s="11"/>
      <c r="BI809" s="11"/>
      <c r="BJ809" s="11"/>
      <c r="BK809" s="11"/>
      <c r="BL809" s="11"/>
      <c r="BN809" s="36"/>
      <c r="BO809" s="400"/>
      <c r="BP809" s="81"/>
      <c r="BQ809" s="81"/>
      <c r="BR809" s="81"/>
      <c r="BS809" s="81"/>
      <c r="BT809" s="36"/>
      <c r="BU809" s="36"/>
      <c r="BV809" s="81"/>
      <c r="BW809" s="81"/>
    </row>
    <row r="810" spans="1:75" ht="15.75">
      <c r="A810" s="395"/>
      <c r="B810" s="396"/>
      <c r="C810" s="156"/>
      <c r="D810" s="271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7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L810" s="81"/>
      <c r="AM810" s="81"/>
      <c r="AN810" s="81"/>
      <c r="AO810" s="81"/>
      <c r="AP810" s="81"/>
      <c r="AQ810" s="81"/>
      <c r="AR810" s="81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11"/>
      <c r="BF810" s="11"/>
      <c r="BG810" s="11"/>
      <c r="BH810" s="11"/>
      <c r="BI810" s="11"/>
      <c r="BJ810" s="11"/>
      <c r="BK810" s="11"/>
      <c r="BL810" s="11"/>
      <c r="BN810" s="36"/>
      <c r="BO810" s="400"/>
      <c r="BP810" s="81"/>
      <c r="BQ810" s="81"/>
      <c r="BR810" s="81"/>
      <c r="BS810" s="81"/>
      <c r="BT810" s="36"/>
      <c r="BU810" s="36"/>
      <c r="BV810" s="81"/>
      <c r="BW810" s="81"/>
    </row>
    <row r="811" spans="1:75" ht="15.75">
      <c r="A811" s="395"/>
      <c r="B811" s="396"/>
      <c r="C811" s="156"/>
      <c r="D811" s="271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7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L811" s="81"/>
      <c r="AM811" s="81"/>
      <c r="AN811" s="81"/>
      <c r="AO811" s="81"/>
      <c r="AP811" s="81"/>
      <c r="AQ811" s="81"/>
      <c r="AR811" s="81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11"/>
      <c r="BF811" s="11"/>
      <c r="BG811" s="11"/>
      <c r="BH811" s="11"/>
      <c r="BI811" s="11"/>
      <c r="BJ811" s="11"/>
      <c r="BK811" s="11"/>
      <c r="BL811" s="11"/>
      <c r="BN811" s="36"/>
      <c r="BO811" s="400"/>
      <c r="BP811" s="81"/>
      <c r="BQ811" s="81"/>
      <c r="BR811" s="81"/>
      <c r="BS811" s="81"/>
      <c r="BT811" s="36"/>
      <c r="BU811" s="36"/>
      <c r="BV811" s="81"/>
      <c r="BW811" s="81"/>
    </row>
    <row r="812" spans="1:75" ht="15.75">
      <c r="A812" s="395"/>
      <c r="B812" s="396"/>
      <c r="C812" s="156"/>
      <c r="D812" s="271"/>
      <c r="E812" s="156"/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7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L812" s="81"/>
      <c r="AM812" s="81"/>
      <c r="AN812" s="81"/>
      <c r="AO812" s="81"/>
      <c r="AP812" s="81"/>
      <c r="AQ812" s="81"/>
      <c r="AR812" s="81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11"/>
      <c r="BF812" s="11"/>
      <c r="BG812" s="11"/>
      <c r="BH812" s="11"/>
      <c r="BI812" s="11"/>
      <c r="BJ812" s="11"/>
      <c r="BK812" s="11"/>
      <c r="BL812" s="11"/>
      <c r="BN812" s="36"/>
      <c r="BO812" s="400"/>
      <c r="BP812" s="81"/>
      <c r="BQ812" s="81"/>
      <c r="BR812" s="81"/>
      <c r="BS812" s="81"/>
      <c r="BT812" s="36"/>
      <c r="BU812" s="36"/>
      <c r="BV812" s="81"/>
      <c r="BW812" s="81"/>
    </row>
    <row r="813" spans="1:75" ht="15.75">
      <c r="A813" s="395"/>
      <c r="B813" s="396"/>
      <c r="C813" s="156"/>
      <c r="D813" s="271"/>
      <c r="E813" s="15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7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L813" s="81"/>
      <c r="AM813" s="81"/>
      <c r="AN813" s="81"/>
      <c r="AO813" s="81"/>
      <c r="AP813" s="81"/>
      <c r="AQ813" s="81"/>
      <c r="AR813" s="81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11"/>
      <c r="BF813" s="11"/>
      <c r="BG813" s="11"/>
      <c r="BH813" s="11"/>
      <c r="BI813" s="11"/>
      <c r="BJ813" s="11"/>
      <c r="BK813" s="11"/>
      <c r="BL813" s="11"/>
      <c r="BN813" s="36"/>
      <c r="BO813" s="400"/>
      <c r="BP813" s="81"/>
      <c r="BQ813" s="81"/>
      <c r="BR813" s="81"/>
      <c r="BS813" s="81"/>
      <c r="BT813" s="36"/>
      <c r="BU813" s="36"/>
      <c r="BV813" s="81"/>
      <c r="BW813" s="81"/>
    </row>
    <row r="814" spans="1:75" ht="15.75">
      <c r="A814" s="395"/>
      <c r="B814" s="396"/>
      <c r="C814" s="156"/>
      <c r="D814" s="271"/>
      <c r="E814" s="15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7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L814" s="81"/>
      <c r="AM814" s="81"/>
      <c r="AN814" s="81"/>
      <c r="AO814" s="81"/>
      <c r="AP814" s="81"/>
      <c r="AQ814" s="81"/>
      <c r="AR814" s="81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11"/>
      <c r="BF814" s="11"/>
      <c r="BG814" s="11"/>
      <c r="BH814" s="11"/>
      <c r="BI814" s="11"/>
      <c r="BJ814" s="11"/>
      <c r="BK814" s="11"/>
      <c r="BL814" s="11"/>
      <c r="BN814" s="36"/>
      <c r="BO814" s="400"/>
      <c r="BP814" s="81"/>
      <c r="BQ814" s="81"/>
      <c r="BR814" s="81"/>
      <c r="BS814" s="81"/>
      <c r="BT814" s="36"/>
      <c r="BU814" s="36"/>
      <c r="BV814" s="81"/>
      <c r="BW814" s="81"/>
    </row>
    <row r="815" spans="1:75" ht="15.75">
      <c r="A815" s="395"/>
      <c r="B815" s="396"/>
      <c r="C815" s="156"/>
      <c r="D815" s="271"/>
      <c r="E815" s="156"/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  <c r="Q815" s="156"/>
      <c r="R815" s="156"/>
      <c r="S815" s="156"/>
      <c r="T815" s="156"/>
      <c r="U815" s="157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L815" s="81"/>
      <c r="AM815" s="81"/>
      <c r="AN815" s="81"/>
      <c r="AO815" s="81"/>
      <c r="AP815" s="81"/>
      <c r="AQ815" s="81"/>
      <c r="AR815" s="81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11"/>
      <c r="BF815" s="11"/>
      <c r="BG815" s="11"/>
      <c r="BH815" s="11"/>
      <c r="BI815" s="11"/>
      <c r="BJ815" s="11"/>
      <c r="BK815" s="11"/>
      <c r="BL815" s="11"/>
      <c r="BN815" s="36"/>
      <c r="BO815" s="400"/>
      <c r="BP815" s="81"/>
      <c r="BQ815" s="81"/>
      <c r="BR815" s="81"/>
      <c r="BS815" s="81"/>
      <c r="BT815" s="36"/>
      <c r="BU815" s="36"/>
      <c r="BV815" s="81"/>
      <c r="BW815" s="81"/>
    </row>
    <row r="816" spans="1:75" ht="15.75">
      <c r="A816" s="395"/>
      <c r="B816" s="396"/>
      <c r="C816" s="156"/>
      <c r="D816" s="271"/>
      <c r="E816" s="156"/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7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L816" s="81"/>
      <c r="AM816" s="81"/>
      <c r="AN816" s="81"/>
      <c r="AO816" s="81"/>
      <c r="AP816" s="81"/>
      <c r="AQ816" s="81"/>
      <c r="AR816" s="81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11"/>
      <c r="BF816" s="11"/>
      <c r="BG816" s="11"/>
      <c r="BH816" s="11"/>
      <c r="BI816" s="11"/>
      <c r="BJ816" s="11"/>
      <c r="BK816" s="11"/>
      <c r="BL816" s="11"/>
      <c r="BN816" s="36"/>
      <c r="BO816" s="400"/>
      <c r="BP816" s="81"/>
      <c r="BQ816" s="81"/>
      <c r="BR816" s="81"/>
      <c r="BS816" s="81"/>
      <c r="BT816" s="36"/>
      <c r="BU816" s="36"/>
      <c r="BV816" s="81"/>
      <c r="BW816" s="81"/>
    </row>
    <row r="817" spans="1:75" ht="15.75">
      <c r="A817" s="395"/>
      <c r="B817" s="396"/>
      <c r="C817" s="156"/>
      <c r="D817" s="271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7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L817" s="81"/>
      <c r="AM817" s="81"/>
      <c r="AN817" s="81"/>
      <c r="AO817" s="81"/>
      <c r="AP817" s="81"/>
      <c r="AQ817" s="81"/>
      <c r="AR817" s="81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11"/>
      <c r="BF817" s="11"/>
      <c r="BG817" s="11"/>
      <c r="BH817" s="11"/>
      <c r="BI817" s="11"/>
      <c r="BJ817" s="11"/>
      <c r="BK817" s="11"/>
      <c r="BL817" s="11"/>
      <c r="BN817" s="36"/>
      <c r="BO817" s="400"/>
      <c r="BP817" s="81"/>
      <c r="BQ817" s="81"/>
      <c r="BR817" s="81"/>
      <c r="BS817" s="81"/>
      <c r="BT817" s="36"/>
      <c r="BU817" s="36"/>
      <c r="BV817" s="81"/>
      <c r="BW817" s="81"/>
    </row>
    <row r="818" spans="1:75" ht="15.75">
      <c r="A818" s="395"/>
      <c r="B818" s="396"/>
      <c r="C818" s="156"/>
      <c r="D818" s="271"/>
      <c r="E818" s="156"/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  <c r="Q818" s="156"/>
      <c r="R818" s="156"/>
      <c r="S818" s="156"/>
      <c r="T818" s="156"/>
      <c r="U818" s="157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L818" s="81"/>
      <c r="AM818" s="81"/>
      <c r="AN818" s="81"/>
      <c r="AO818" s="81"/>
      <c r="AP818" s="81"/>
      <c r="AQ818" s="81"/>
      <c r="AR818" s="81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11"/>
      <c r="BF818" s="11"/>
      <c r="BG818" s="11"/>
      <c r="BH818" s="11"/>
      <c r="BI818" s="11"/>
      <c r="BJ818" s="11"/>
      <c r="BK818" s="11"/>
      <c r="BL818" s="11"/>
      <c r="BN818" s="36"/>
      <c r="BO818" s="400"/>
      <c r="BP818" s="81"/>
      <c r="BQ818" s="81"/>
      <c r="BR818" s="81"/>
      <c r="BS818" s="81"/>
      <c r="BT818" s="36"/>
      <c r="BU818" s="36"/>
      <c r="BV818" s="81"/>
      <c r="BW818" s="81"/>
    </row>
    <row r="819" spans="1:75" ht="15.75">
      <c r="A819" s="395"/>
      <c r="B819" s="396"/>
      <c r="C819" s="156"/>
      <c r="D819" s="271"/>
      <c r="E819" s="156"/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7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L819" s="81"/>
      <c r="AM819" s="81"/>
      <c r="AN819" s="81"/>
      <c r="AO819" s="81"/>
      <c r="AP819" s="81"/>
      <c r="AQ819" s="81"/>
      <c r="AR819" s="81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11"/>
      <c r="BF819" s="11"/>
      <c r="BG819" s="11"/>
      <c r="BH819" s="11"/>
      <c r="BI819" s="11"/>
      <c r="BJ819" s="11"/>
      <c r="BK819" s="11"/>
      <c r="BL819" s="11"/>
      <c r="BN819" s="36"/>
      <c r="BO819" s="400"/>
      <c r="BP819" s="81"/>
      <c r="BQ819" s="81"/>
      <c r="BR819" s="81"/>
      <c r="BS819" s="81"/>
      <c r="BT819" s="36"/>
      <c r="BU819" s="36"/>
      <c r="BV819" s="81"/>
      <c r="BW819" s="81"/>
    </row>
    <row r="820" spans="1:75" ht="15.75">
      <c r="A820" s="395"/>
      <c r="B820" s="396"/>
      <c r="C820" s="156"/>
      <c r="D820" s="271"/>
      <c r="E820" s="156"/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  <c r="Q820" s="156"/>
      <c r="R820" s="156"/>
      <c r="S820" s="156"/>
      <c r="T820" s="156"/>
      <c r="U820" s="157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L820" s="81"/>
      <c r="AM820" s="81"/>
      <c r="AN820" s="81"/>
      <c r="AO820" s="81"/>
      <c r="AP820" s="81"/>
      <c r="AQ820" s="81"/>
      <c r="AR820" s="81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11"/>
      <c r="BF820" s="11"/>
      <c r="BG820" s="11"/>
      <c r="BH820" s="11"/>
      <c r="BI820" s="11"/>
      <c r="BJ820" s="11"/>
      <c r="BK820" s="11"/>
      <c r="BL820" s="11"/>
      <c r="BN820" s="36"/>
      <c r="BO820" s="400"/>
      <c r="BP820" s="81"/>
      <c r="BQ820" s="81"/>
      <c r="BR820" s="81"/>
      <c r="BS820" s="81"/>
      <c r="BT820" s="36"/>
      <c r="BU820" s="36"/>
      <c r="BV820" s="81"/>
      <c r="BW820" s="81"/>
    </row>
    <row r="821" spans="1:75" ht="15.75">
      <c r="A821" s="395"/>
      <c r="B821" s="396"/>
      <c r="C821" s="156"/>
      <c r="D821" s="271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7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L821" s="81"/>
      <c r="AM821" s="81"/>
      <c r="AN821" s="81"/>
      <c r="AO821" s="81"/>
      <c r="AP821" s="81"/>
      <c r="AQ821" s="81"/>
      <c r="AR821" s="81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11"/>
      <c r="BF821" s="11"/>
      <c r="BG821" s="11"/>
      <c r="BH821" s="11"/>
      <c r="BI821" s="11"/>
      <c r="BJ821" s="11"/>
      <c r="BK821" s="11"/>
      <c r="BL821" s="11"/>
      <c r="BN821" s="36"/>
      <c r="BO821" s="400"/>
      <c r="BP821" s="81"/>
      <c r="BQ821" s="81"/>
      <c r="BR821" s="81"/>
      <c r="BS821" s="81"/>
      <c r="BT821" s="36"/>
      <c r="BU821" s="36"/>
      <c r="BV821" s="81"/>
      <c r="BW821" s="81"/>
    </row>
    <row r="822" spans="1:75" ht="15.75">
      <c r="A822" s="395"/>
      <c r="B822" s="396"/>
      <c r="C822" s="156"/>
      <c r="D822" s="271"/>
      <c r="E822" s="156"/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  <c r="Q822" s="156"/>
      <c r="R822" s="156"/>
      <c r="S822" s="156"/>
      <c r="T822" s="156"/>
      <c r="U822" s="157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L822" s="81"/>
      <c r="AM822" s="81"/>
      <c r="AN822" s="81"/>
      <c r="AO822" s="81"/>
      <c r="AP822" s="81"/>
      <c r="AQ822" s="81"/>
      <c r="AR822" s="81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11"/>
      <c r="BF822" s="11"/>
      <c r="BG822" s="11"/>
      <c r="BH822" s="11"/>
      <c r="BI822" s="11"/>
      <c r="BJ822" s="11"/>
      <c r="BK822" s="11"/>
      <c r="BL822" s="11"/>
      <c r="BN822" s="36"/>
      <c r="BO822" s="400"/>
      <c r="BP822" s="81"/>
      <c r="BQ822" s="81"/>
      <c r="BR822" s="81"/>
      <c r="BS822" s="81"/>
      <c r="BT822" s="36"/>
      <c r="BU822" s="36"/>
      <c r="BV822" s="81"/>
      <c r="BW822" s="81"/>
    </row>
    <row r="823" spans="1:75" ht="15.75">
      <c r="A823" s="395"/>
      <c r="B823" s="396"/>
      <c r="C823" s="156"/>
      <c r="D823" s="271"/>
      <c r="E823" s="15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  <c r="Q823" s="156"/>
      <c r="R823" s="156"/>
      <c r="S823" s="156"/>
      <c r="T823" s="156"/>
      <c r="U823" s="157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L823" s="81"/>
      <c r="AM823" s="81"/>
      <c r="AN823" s="81"/>
      <c r="AO823" s="81"/>
      <c r="AP823" s="81"/>
      <c r="AQ823" s="81"/>
      <c r="AR823" s="81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11"/>
      <c r="BF823" s="11"/>
      <c r="BG823" s="11"/>
      <c r="BH823" s="11"/>
      <c r="BI823" s="11"/>
      <c r="BJ823" s="11"/>
      <c r="BK823" s="11"/>
      <c r="BL823" s="11"/>
      <c r="BN823" s="36"/>
      <c r="BO823" s="400"/>
      <c r="BP823" s="81"/>
      <c r="BQ823" s="81"/>
      <c r="BR823" s="81"/>
      <c r="BS823" s="81"/>
      <c r="BT823" s="36"/>
      <c r="BU823" s="36"/>
      <c r="BV823" s="81"/>
      <c r="BW823" s="81"/>
    </row>
    <row r="824" spans="1:75" ht="15.75">
      <c r="A824" s="395"/>
      <c r="B824" s="396"/>
      <c r="C824" s="156"/>
      <c r="D824" s="271"/>
      <c r="E824" s="156"/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7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L824" s="81"/>
      <c r="AM824" s="81"/>
      <c r="AN824" s="81"/>
      <c r="AO824" s="81"/>
      <c r="AP824" s="81"/>
      <c r="AQ824" s="81"/>
      <c r="AR824" s="81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11"/>
      <c r="BF824" s="11"/>
      <c r="BG824" s="11"/>
      <c r="BH824" s="11"/>
      <c r="BI824" s="11"/>
      <c r="BJ824" s="11"/>
      <c r="BK824" s="11"/>
      <c r="BL824" s="11"/>
      <c r="BN824" s="36"/>
      <c r="BO824" s="400"/>
      <c r="BP824" s="81"/>
      <c r="BQ824" s="81"/>
      <c r="BR824" s="81"/>
      <c r="BS824" s="81"/>
      <c r="BT824" s="36"/>
      <c r="BU824" s="36"/>
      <c r="BV824" s="81"/>
      <c r="BW824" s="81"/>
    </row>
    <row r="825" spans="1:75" ht="15.75">
      <c r="A825" s="395"/>
      <c r="B825" s="396"/>
      <c r="C825" s="156"/>
      <c r="D825" s="271"/>
      <c r="E825" s="156"/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7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L825" s="81"/>
      <c r="AM825" s="81"/>
      <c r="AN825" s="81"/>
      <c r="AO825" s="81"/>
      <c r="AP825" s="81"/>
      <c r="AQ825" s="81"/>
      <c r="AR825" s="81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11"/>
      <c r="BF825" s="11"/>
      <c r="BG825" s="11"/>
      <c r="BH825" s="11"/>
      <c r="BI825" s="11"/>
      <c r="BJ825" s="11"/>
      <c r="BK825" s="11"/>
      <c r="BL825" s="11"/>
      <c r="BN825" s="36"/>
      <c r="BO825" s="400"/>
      <c r="BP825" s="81"/>
      <c r="BQ825" s="81"/>
      <c r="BR825" s="81"/>
      <c r="BS825" s="81"/>
      <c r="BT825" s="36"/>
      <c r="BU825" s="36"/>
      <c r="BV825" s="81"/>
      <c r="BW825" s="81"/>
    </row>
    <row r="826" spans="1:75" ht="15.75">
      <c r="A826" s="395"/>
      <c r="B826" s="396"/>
      <c r="C826" s="156"/>
      <c r="D826" s="271"/>
      <c r="E826" s="15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  <c r="Q826" s="156"/>
      <c r="R826" s="156"/>
      <c r="S826" s="156"/>
      <c r="T826" s="156"/>
      <c r="U826" s="157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L826" s="81"/>
      <c r="AM826" s="81"/>
      <c r="AN826" s="81"/>
      <c r="AO826" s="81"/>
      <c r="AP826" s="81"/>
      <c r="AQ826" s="81"/>
      <c r="AR826" s="81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11"/>
      <c r="BF826" s="11"/>
      <c r="BG826" s="11"/>
      <c r="BH826" s="11"/>
      <c r="BI826" s="11"/>
      <c r="BJ826" s="11"/>
      <c r="BK826" s="11"/>
      <c r="BL826" s="11"/>
      <c r="BN826" s="36"/>
      <c r="BO826" s="400"/>
      <c r="BP826" s="81"/>
      <c r="BQ826" s="81"/>
      <c r="BR826" s="81"/>
      <c r="BS826" s="81"/>
      <c r="BT826" s="36"/>
      <c r="BU826" s="36"/>
      <c r="BV826" s="81"/>
      <c r="BW826" s="81"/>
    </row>
    <row r="827" spans="1:75" ht="15.75">
      <c r="A827" s="395"/>
      <c r="B827" s="396"/>
      <c r="C827" s="156"/>
      <c r="D827" s="271"/>
      <c r="E827" s="15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7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L827" s="81"/>
      <c r="AM827" s="81"/>
      <c r="AN827" s="81"/>
      <c r="AO827" s="81"/>
      <c r="AP827" s="81"/>
      <c r="AQ827" s="81"/>
      <c r="AR827" s="81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11"/>
      <c r="BF827" s="11"/>
      <c r="BG827" s="11"/>
      <c r="BH827" s="11"/>
      <c r="BI827" s="11"/>
      <c r="BJ827" s="11"/>
      <c r="BK827" s="11"/>
      <c r="BL827" s="11"/>
      <c r="BN827" s="36"/>
      <c r="BO827" s="400"/>
      <c r="BP827" s="81"/>
      <c r="BQ827" s="81"/>
      <c r="BR827" s="81"/>
      <c r="BS827" s="81"/>
      <c r="BT827" s="36"/>
      <c r="BU827" s="36"/>
      <c r="BV827" s="81"/>
      <c r="BW827" s="81"/>
    </row>
    <row r="828" spans="1:75" ht="15.75">
      <c r="A828" s="395"/>
      <c r="B828" s="396"/>
      <c r="C828" s="156"/>
      <c r="D828" s="271"/>
      <c r="E828" s="156"/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7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L828" s="81"/>
      <c r="AM828" s="81"/>
      <c r="AN828" s="81"/>
      <c r="AO828" s="81"/>
      <c r="AP828" s="81"/>
      <c r="AQ828" s="81"/>
      <c r="AR828" s="81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11"/>
      <c r="BF828" s="11"/>
      <c r="BG828" s="11"/>
      <c r="BH828" s="11"/>
      <c r="BI828" s="11"/>
      <c r="BJ828" s="11"/>
      <c r="BK828" s="11"/>
      <c r="BL828" s="11"/>
      <c r="BN828" s="36"/>
      <c r="BO828" s="400"/>
      <c r="BP828" s="81"/>
      <c r="BQ828" s="81"/>
      <c r="BR828" s="81"/>
      <c r="BS828" s="81"/>
      <c r="BT828" s="36"/>
      <c r="BU828" s="36"/>
      <c r="BV828" s="81"/>
      <c r="BW828" s="81"/>
    </row>
    <row r="829" spans="1:75" ht="15.75">
      <c r="A829" s="395"/>
      <c r="B829" s="396"/>
      <c r="C829" s="156"/>
      <c r="D829" s="271"/>
      <c r="E829" s="156"/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7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L829" s="81"/>
      <c r="AM829" s="81"/>
      <c r="AN829" s="81"/>
      <c r="AO829" s="81"/>
      <c r="AP829" s="81"/>
      <c r="AQ829" s="81"/>
      <c r="AR829" s="81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11"/>
      <c r="BF829" s="11"/>
      <c r="BG829" s="11"/>
      <c r="BH829" s="11"/>
      <c r="BI829" s="11"/>
      <c r="BJ829" s="11"/>
      <c r="BK829" s="11"/>
      <c r="BL829" s="11"/>
      <c r="BN829" s="36"/>
      <c r="BO829" s="400"/>
      <c r="BP829" s="81"/>
      <c r="BQ829" s="81"/>
      <c r="BR829" s="81"/>
      <c r="BS829" s="81"/>
      <c r="BT829" s="36"/>
      <c r="BU829" s="36"/>
      <c r="BV829" s="81"/>
      <c r="BW829" s="81"/>
    </row>
    <row r="830" spans="1:75" ht="15.75">
      <c r="A830" s="395"/>
      <c r="B830" s="396"/>
      <c r="C830" s="156"/>
      <c r="D830" s="271"/>
      <c r="E830" s="156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  <c r="Q830" s="156"/>
      <c r="R830" s="156"/>
      <c r="S830" s="156"/>
      <c r="T830" s="156"/>
      <c r="U830" s="157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L830" s="81"/>
      <c r="AM830" s="81"/>
      <c r="AN830" s="81"/>
      <c r="AO830" s="81"/>
      <c r="AP830" s="81"/>
      <c r="AQ830" s="81"/>
      <c r="AR830" s="81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11"/>
      <c r="BF830" s="11"/>
      <c r="BG830" s="11"/>
      <c r="BH830" s="11"/>
      <c r="BI830" s="11"/>
      <c r="BJ830" s="11"/>
      <c r="BK830" s="11"/>
      <c r="BL830" s="11"/>
      <c r="BN830" s="36"/>
      <c r="BO830" s="400"/>
      <c r="BP830" s="81"/>
      <c r="BQ830" s="81"/>
      <c r="BR830" s="81"/>
      <c r="BS830" s="81"/>
      <c r="BT830" s="36"/>
      <c r="BU830" s="36"/>
      <c r="BV830" s="81"/>
      <c r="BW830" s="81"/>
    </row>
    <row r="831" spans="1:75" ht="15.75">
      <c r="A831" s="395"/>
      <c r="B831" s="396"/>
      <c r="C831" s="156"/>
      <c r="D831" s="271"/>
      <c r="E831" s="156"/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7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L831" s="81"/>
      <c r="AM831" s="81"/>
      <c r="AN831" s="81"/>
      <c r="AO831" s="81"/>
      <c r="AP831" s="81"/>
      <c r="AQ831" s="81"/>
      <c r="AR831" s="81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11"/>
      <c r="BF831" s="11"/>
      <c r="BG831" s="11"/>
      <c r="BH831" s="11"/>
      <c r="BI831" s="11"/>
      <c r="BJ831" s="11"/>
      <c r="BK831" s="11"/>
      <c r="BL831" s="11"/>
      <c r="BN831" s="36"/>
      <c r="BO831" s="400"/>
      <c r="BP831" s="81"/>
      <c r="BQ831" s="81"/>
      <c r="BR831" s="81"/>
      <c r="BS831" s="81"/>
      <c r="BT831" s="36"/>
      <c r="BU831" s="36"/>
      <c r="BV831" s="81"/>
      <c r="BW831" s="81"/>
    </row>
    <row r="832" spans="1:75" ht="15.75">
      <c r="A832" s="395"/>
      <c r="B832" s="396"/>
      <c r="C832" s="156"/>
      <c r="D832" s="271"/>
      <c r="E832" s="156"/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7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L832" s="81"/>
      <c r="AM832" s="81"/>
      <c r="AN832" s="81"/>
      <c r="AO832" s="81"/>
      <c r="AP832" s="81"/>
      <c r="AQ832" s="81"/>
      <c r="AR832" s="81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11"/>
      <c r="BF832" s="11"/>
      <c r="BG832" s="11"/>
      <c r="BH832" s="11"/>
      <c r="BI832" s="11"/>
      <c r="BJ832" s="11"/>
      <c r="BK832" s="11"/>
      <c r="BL832" s="11"/>
      <c r="BN832" s="36"/>
      <c r="BO832" s="400"/>
      <c r="BP832" s="81"/>
      <c r="BQ832" s="81"/>
      <c r="BR832" s="81"/>
      <c r="BS832" s="81"/>
      <c r="BT832" s="36"/>
      <c r="BU832" s="36"/>
      <c r="BV832" s="81"/>
      <c r="BW832" s="81"/>
    </row>
    <row r="833" spans="1:75" ht="15.75">
      <c r="A833" s="395"/>
      <c r="B833" s="396"/>
      <c r="C833" s="156"/>
      <c r="D833" s="271"/>
      <c r="E833" s="156"/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7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L833" s="81"/>
      <c r="AM833" s="81"/>
      <c r="AN833" s="81"/>
      <c r="AO833" s="81"/>
      <c r="AP833" s="81"/>
      <c r="AQ833" s="81"/>
      <c r="AR833" s="81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11"/>
      <c r="BF833" s="11"/>
      <c r="BG833" s="11"/>
      <c r="BH833" s="11"/>
      <c r="BI833" s="11"/>
      <c r="BJ833" s="11"/>
      <c r="BK833" s="11"/>
      <c r="BL833" s="11"/>
      <c r="BN833" s="36"/>
      <c r="BO833" s="400"/>
      <c r="BP833" s="81"/>
      <c r="BQ833" s="81"/>
      <c r="BR833" s="81"/>
      <c r="BS833" s="81"/>
      <c r="BT833" s="36"/>
      <c r="BU833" s="36"/>
      <c r="BV833" s="81"/>
      <c r="BW833" s="81"/>
    </row>
    <row r="834" spans="1:75" ht="15.75">
      <c r="A834" s="395"/>
      <c r="B834" s="396"/>
      <c r="C834" s="156"/>
      <c r="D834" s="271"/>
      <c r="E834" s="156"/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  <c r="Q834" s="156"/>
      <c r="R834" s="156"/>
      <c r="S834" s="156"/>
      <c r="T834" s="156"/>
      <c r="U834" s="157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L834" s="81"/>
      <c r="AM834" s="81"/>
      <c r="AN834" s="81"/>
      <c r="AO834" s="81"/>
      <c r="AP834" s="81"/>
      <c r="AQ834" s="81"/>
      <c r="AR834" s="81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11"/>
      <c r="BF834" s="11"/>
      <c r="BG834" s="11"/>
      <c r="BH834" s="11"/>
      <c r="BI834" s="11"/>
      <c r="BJ834" s="11"/>
      <c r="BK834" s="11"/>
      <c r="BL834" s="11"/>
      <c r="BN834" s="36"/>
      <c r="BO834" s="400"/>
      <c r="BP834" s="81"/>
      <c r="BQ834" s="81"/>
      <c r="BR834" s="81"/>
      <c r="BS834" s="81"/>
      <c r="BT834" s="36"/>
      <c r="BU834" s="36"/>
      <c r="BV834" s="81"/>
      <c r="BW834" s="81"/>
    </row>
    <row r="835" spans="1:75" ht="15.75">
      <c r="A835" s="395"/>
      <c r="B835" s="396"/>
      <c r="C835" s="156"/>
      <c r="D835" s="271"/>
      <c r="E835" s="156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7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L835" s="81"/>
      <c r="AM835" s="81"/>
      <c r="AN835" s="81"/>
      <c r="AO835" s="81"/>
      <c r="AP835" s="81"/>
      <c r="AQ835" s="81"/>
      <c r="AR835" s="81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11"/>
      <c r="BF835" s="11"/>
      <c r="BG835" s="11"/>
      <c r="BH835" s="11"/>
      <c r="BI835" s="11"/>
      <c r="BJ835" s="11"/>
      <c r="BK835" s="11"/>
      <c r="BL835" s="11"/>
      <c r="BN835" s="36"/>
      <c r="BO835" s="400"/>
      <c r="BP835" s="81"/>
      <c r="BQ835" s="81"/>
      <c r="BR835" s="81"/>
      <c r="BS835" s="81"/>
      <c r="BT835" s="36"/>
      <c r="BU835" s="36"/>
      <c r="BV835" s="81"/>
      <c r="BW835" s="81"/>
    </row>
    <row r="836" spans="1:75" ht="15.75">
      <c r="A836" s="395"/>
      <c r="B836" s="396"/>
      <c r="C836" s="156"/>
      <c r="D836" s="271"/>
      <c r="E836" s="156"/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  <c r="Q836" s="156"/>
      <c r="R836" s="156"/>
      <c r="S836" s="156"/>
      <c r="T836" s="156"/>
      <c r="U836" s="157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L836" s="81"/>
      <c r="AM836" s="81"/>
      <c r="AN836" s="81"/>
      <c r="AO836" s="81"/>
      <c r="AP836" s="81"/>
      <c r="AQ836" s="81"/>
      <c r="AR836" s="81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11"/>
      <c r="BF836" s="11"/>
      <c r="BG836" s="11"/>
      <c r="BH836" s="11"/>
      <c r="BI836" s="11"/>
      <c r="BJ836" s="11"/>
      <c r="BK836" s="11"/>
      <c r="BL836" s="11"/>
      <c r="BN836" s="36"/>
      <c r="BO836" s="400"/>
      <c r="BP836" s="81"/>
      <c r="BQ836" s="81"/>
      <c r="BR836" s="81"/>
      <c r="BS836" s="81"/>
      <c r="BT836" s="36"/>
      <c r="BU836" s="36"/>
      <c r="BV836" s="81"/>
      <c r="BW836" s="81"/>
    </row>
    <row r="837" spans="1:75" ht="15.75">
      <c r="A837" s="395"/>
      <c r="B837" s="396"/>
      <c r="C837" s="156"/>
      <c r="D837" s="271"/>
      <c r="E837" s="15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7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L837" s="81"/>
      <c r="AM837" s="81"/>
      <c r="AN837" s="81"/>
      <c r="AO837" s="81"/>
      <c r="AP837" s="81"/>
      <c r="AQ837" s="81"/>
      <c r="AR837" s="81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11"/>
      <c r="BF837" s="11"/>
      <c r="BG837" s="11"/>
      <c r="BH837" s="11"/>
      <c r="BI837" s="11"/>
      <c r="BJ837" s="11"/>
      <c r="BK837" s="11"/>
      <c r="BL837" s="11"/>
      <c r="BN837" s="36"/>
      <c r="BO837" s="400"/>
      <c r="BP837" s="81"/>
      <c r="BQ837" s="81"/>
      <c r="BR837" s="81"/>
      <c r="BS837" s="81"/>
      <c r="BT837" s="36"/>
      <c r="BU837" s="36"/>
      <c r="BV837" s="81"/>
      <c r="BW837" s="81"/>
    </row>
    <row r="838" spans="1:75" ht="15.75">
      <c r="A838" s="395"/>
      <c r="B838" s="396"/>
      <c r="C838" s="156"/>
      <c r="D838" s="271"/>
      <c r="E838" s="156"/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  <c r="Q838" s="156"/>
      <c r="R838" s="156"/>
      <c r="S838" s="156"/>
      <c r="T838" s="156"/>
      <c r="U838" s="157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L838" s="81"/>
      <c r="AM838" s="81"/>
      <c r="AN838" s="81"/>
      <c r="AO838" s="81"/>
      <c r="AP838" s="81"/>
      <c r="AQ838" s="81"/>
      <c r="AR838" s="81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11"/>
      <c r="BF838" s="11"/>
      <c r="BG838" s="11"/>
      <c r="BH838" s="11"/>
      <c r="BI838" s="11"/>
      <c r="BJ838" s="11"/>
      <c r="BK838" s="11"/>
      <c r="BL838" s="11"/>
      <c r="BN838" s="36"/>
      <c r="BO838" s="400"/>
      <c r="BP838" s="81"/>
      <c r="BQ838" s="81"/>
      <c r="BR838" s="81"/>
      <c r="BS838" s="81"/>
      <c r="BT838" s="36"/>
      <c r="BU838" s="36"/>
      <c r="BV838" s="81"/>
      <c r="BW838" s="81"/>
    </row>
    <row r="839" spans="1:75" ht="15.75">
      <c r="A839" s="395"/>
      <c r="B839" s="396"/>
      <c r="C839" s="156"/>
      <c r="D839" s="271"/>
      <c r="E839" s="156"/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7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L839" s="81"/>
      <c r="AM839" s="81"/>
      <c r="AN839" s="81"/>
      <c r="AO839" s="81"/>
      <c r="AP839" s="81"/>
      <c r="AQ839" s="81"/>
      <c r="AR839" s="81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11"/>
      <c r="BF839" s="11"/>
      <c r="BG839" s="11"/>
      <c r="BH839" s="11"/>
      <c r="BI839" s="11"/>
      <c r="BJ839" s="11"/>
      <c r="BK839" s="11"/>
      <c r="BL839" s="11"/>
      <c r="BN839" s="36"/>
      <c r="BO839" s="400"/>
      <c r="BP839" s="81"/>
      <c r="BQ839" s="81"/>
      <c r="BR839" s="81"/>
      <c r="BS839" s="81"/>
      <c r="BT839" s="36"/>
      <c r="BU839" s="36"/>
      <c r="BV839" s="81"/>
      <c r="BW839" s="81"/>
    </row>
    <row r="840" spans="1:75" ht="15.75">
      <c r="A840" s="395"/>
      <c r="B840" s="396"/>
      <c r="C840" s="156"/>
      <c r="D840" s="271"/>
      <c r="E840" s="156"/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  <c r="Q840" s="156"/>
      <c r="R840" s="156"/>
      <c r="S840" s="156"/>
      <c r="T840" s="156"/>
      <c r="U840" s="157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L840" s="81"/>
      <c r="AM840" s="81"/>
      <c r="AN840" s="81"/>
      <c r="AO840" s="81"/>
      <c r="AP840" s="81"/>
      <c r="AQ840" s="81"/>
      <c r="AR840" s="81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11"/>
      <c r="BF840" s="11"/>
      <c r="BG840" s="11"/>
      <c r="BH840" s="11"/>
      <c r="BI840" s="11"/>
      <c r="BJ840" s="11"/>
      <c r="BK840" s="11"/>
      <c r="BL840" s="11"/>
      <c r="BN840" s="36"/>
      <c r="BO840" s="400"/>
      <c r="BP840" s="81"/>
      <c r="BQ840" s="81"/>
      <c r="BR840" s="81"/>
      <c r="BS840" s="81"/>
      <c r="BT840" s="36"/>
      <c r="BU840" s="36"/>
      <c r="BV840" s="81"/>
      <c r="BW840" s="81"/>
    </row>
    <row r="841" spans="1:75" ht="15.75">
      <c r="A841" s="395"/>
      <c r="B841" s="396"/>
      <c r="C841" s="156"/>
      <c r="D841" s="271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7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L841" s="81"/>
      <c r="AM841" s="81"/>
      <c r="AN841" s="81"/>
      <c r="AO841" s="81"/>
      <c r="AP841" s="81"/>
      <c r="AQ841" s="81"/>
      <c r="AR841" s="81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11"/>
      <c r="BF841" s="11"/>
      <c r="BG841" s="11"/>
      <c r="BH841" s="11"/>
      <c r="BI841" s="11"/>
      <c r="BJ841" s="11"/>
      <c r="BK841" s="11"/>
      <c r="BL841" s="11"/>
      <c r="BN841" s="36"/>
      <c r="BO841" s="400"/>
      <c r="BP841" s="81"/>
      <c r="BQ841" s="81"/>
      <c r="BR841" s="81"/>
      <c r="BS841" s="81"/>
      <c r="BT841" s="36"/>
      <c r="BU841" s="36"/>
      <c r="BV841" s="81"/>
      <c r="BW841" s="81"/>
    </row>
    <row r="842" spans="1:75" ht="15.75">
      <c r="A842" s="395"/>
      <c r="B842" s="396"/>
      <c r="C842" s="156"/>
      <c r="D842" s="271"/>
      <c r="E842" s="156"/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7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L842" s="81"/>
      <c r="AM842" s="81"/>
      <c r="AN842" s="81"/>
      <c r="AO842" s="81"/>
      <c r="AP842" s="81"/>
      <c r="AQ842" s="81"/>
      <c r="AR842" s="81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11"/>
      <c r="BF842" s="11"/>
      <c r="BG842" s="11"/>
      <c r="BH842" s="11"/>
      <c r="BI842" s="11"/>
      <c r="BJ842" s="11"/>
      <c r="BK842" s="11"/>
      <c r="BL842" s="11"/>
      <c r="BN842" s="36"/>
      <c r="BO842" s="400"/>
      <c r="BP842" s="81"/>
      <c r="BQ842" s="81"/>
      <c r="BR842" s="81"/>
      <c r="BS842" s="81"/>
      <c r="BT842" s="36"/>
      <c r="BU842" s="36"/>
      <c r="BV842" s="81"/>
      <c r="BW842" s="81"/>
    </row>
    <row r="843" spans="1:75" ht="15.75">
      <c r="A843" s="395"/>
      <c r="B843" s="396"/>
      <c r="C843" s="156"/>
      <c r="D843" s="271"/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  <c r="Q843" s="156"/>
      <c r="R843" s="156"/>
      <c r="S843" s="156"/>
      <c r="T843" s="156"/>
      <c r="U843" s="157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L843" s="81"/>
      <c r="AM843" s="81"/>
      <c r="AN843" s="81"/>
      <c r="AO843" s="81"/>
      <c r="AP843" s="81"/>
      <c r="AQ843" s="81"/>
      <c r="AR843" s="81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11"/>
      <c r="BF843" s="11"/>
      <c r="BG843" s="11"/>
      <c r="BH843" s="11"/>
      <c r="BI843" s="11"/>
      <c r="BJ843" s="11"/>
      <c r="BK843" s="11"/>
      <c r="BL843" s="11"/>
      <c r="BN843" s="36"/>
      <c r="BO843" s="400"/>
      <c r="BP843" s="81"/>
      <c r="BQ843" s="81"/>
      <c r="BR843" s="81"/>
      <c r="BS843" s="81"/>
      <c r="BT843" s="36"/>
      <c r="BU843" s="36"/>
      <c r="BV843" s="81"/>
      <c r="BW843" s="81"/>
    </row>
    <row r="844" spans="1:75" ht="15.75">
      <c r="A844" s="395"/>
      <c r="B844" s="396"/>
      <c r="C844" s="156"/>
      <c r="D844" s="271"/>
      <c r="E844" s="156"/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7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L844" s="81"/>
      <c r="AM844" s="81"/>
      <c r="AN844" s="81"/>
      <c r="AO844" s="81"/>
      <c r="AP844" s="81"/>
      <c r="AQ844" s="81"/>
      <c r="AR844" s="81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11"/>
      <c r="BF844" s="11"/>
      <c r="BG844" s="11"/>
      <c r="BH844" s="11"/>
      <c r="BI844" s="11"/>
      <c r="BJ844" s="11"/>
      <c r="BK844" s="11"/>
      <c r="BL844" s="11"/>
      <c r="BN844" s="36"/>
      <c r="BO844" s="400"/>
      <c r="BP844" s="81"/>
      <c r="BQ844" s="81"/>
      <c r="BR844" s="81"/>
      <c r="BS844" s="81"/>
      <c r="BT844" s="36"/>
      <c r="BU844" s="36"/>
      <c r="BV844" s="81"/>
      <c r="BW844" s="81"/>
    </row>
    <row r="845" spans="1:75" ht="15.75">
      <c r="A845" s="395"/>
      <c r="B845" s="396"/>
      <c r="C845" s="156"/>
      <c r="D845" s="271"/>
      <c r="E845" s="15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  <c r="Q845" s="156"/>
      <c r="R845" s="156"/>
      <c r="S845" s="156"/>
      <c r="T845" s="156"/>
      <c r="U845" s="157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L845" s="81"/>
      <c r="AM845" s="81"/>
      <c r="AN845" s="81"/>
      <c r="AO845" s="81"/>
      <c r="AP845" s="81"/>
      <c r="AQ845" s="81"/>
      <c r="AR845" s="81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11"/>
      <c r="BF845" s="11"/>
      <c r="BG845" s="11"/>
      <c r="BH845" s="11"/>
      <c r="BI845" s="11"/>
      <c r="BJ845" s="11"/>
      <c r="BK845" s="11"/>
      <c r="BL845" s="11"/>
      <c r="BN845" s="36"/>
      <c r="BO845" s="400"/>
      <c r="BP845" s="81"/>
      <c r="BQ845" s="81"/>
      <c r="BR845" s="81"/>
      <c r="BS845" s="81"/>
      <c r="BT845" s="36"/>
      <c r="BU845" s="36"/>
      <c r="BV845" s="81"/>
      <c r="BW845" s="81"/>
    </row>
    <row r="846" spans="1:75" ht="15.75">
      <c r="A846" s="395"/>
      <c r="B846" s="396"/>
      <c r="C846" s="156"/>
      <c r="D846" s="271"/>
      <c r="E846" s="156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  <c r="Q846" s="156"/>
      <c r="R846" s="156"/>
      <c r="S846" s="156"/>
      <c r="T846" s="156"/>
      <c r="U846" s="157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L846" s="81"/>
      <c r="AM846" s="81"/>
      <c r="AN846" s="81"/>
      <c r="AO846" s="81"/>
      <c r="AP846" s="81"/>
      <c r="AQ846" s="81"/>
      <c r="AR846" s="81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11"/>
      <c r="BF846" s="11"/>
      <c r="BG846" s="11"/>
      <c r="BH846" s="11"/>
      <c r="BI846" s="11"/>
      <c r="BJ846" s="11"/>
      <c r="BK846" s="11"/>
      <c r="BL846" s="11"/>
      <c r="BN846" s="36"/>
      <c r="BO846" s="400"/>
      <c r="BP846" s="81"/>
      <c r="BQ846" s="81"/>
      <c r="BR846" s="81"/>
      <c r="BS846" s="81"/>
      <c r="BT846" s="36"/>
      <c r="BU846" s="36"/>
      <c r="BV846" s="81"/>
      <c r="BW846" s="81"/>
    </row>
    <row r="847" spans="1:75" ht="15.75">
      <c r="A847" s="395"/>
      <c r="B847" s="396"/>
      <c r="C847" s="156"/>
      <c r="D847" s="271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  <c r="S847" s="156"/>
      <c r="T847" s="156"/>
      <c r="U847" s="157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L847" s="81"/>
      <c r="AM847" s="81"/>
      <c r="AN847" s="81"/>
      <c r="AO847" s="81"/>
      <c r="AP847" s="81"/>
      <c r="AQ847" s="81"/>
      <c r="AR847" s="81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11"/>
      <c r="BF847" s="11"/>
      <c r="BG847" s="11"/>
      <c r="BH847" s="11"/>
      <c r="BI847" s="11"/>
      <c r="BJ847" s="11"/>
      <c r="BK847" s="11"/>
      <c r="BL847" s="11"/>
      <c r="BN847" s="36"/>
      <c r="BO847" s="400"/>
      <c r="BP847" s="81"/>
      <c r="BQ847" s="81"/>
      <c r="BR847" s="81"/>
      <c r="BS847" s="81"/>
      <c r="BT847" s="36"/>
      <c r="BU847" s="36"/>
      <c r="BV847" s="81"/>
      <c r="BW847" s="81"/>
    </row>
    <row r="848" spans="1:75" ht="15.75">
      <c r="A848" s="395"/>
      <c r="B848" s="396"/>
      <c r="C848" s="156"/>
      <c r="D848" s="271"/>
      <c r="E848" s="156"/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  <c r="Q848" s="156"/>
      <c r="R848" s="156"/>
      <c r="S848" s="156"/>
      <c r="T848" s="156"/>
      <c r="U848" s="157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L848" s="81"/>
      <c r="AM848" s="81"/>
      <c r="AN848" s="81"/>
      <c r="AO848" s="81"/>
      <c r="AP848" s="81"/>
      <c r="AQ848" s="81"/>
      <c r="AR848" s="81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11"/>
      <c r="BF848" s="11"/>
      <c r="BG848" s="11"/>
      <c r="BH848" s="11"/>
      <c r="BI848" s="11"/>
      <c r="BJ848" s="11"/>
      <c r="BK848" s="11"/>
      <c r="BL848" s="11"/>
      <c r="BN848" s="36"/>
      <c r="BO848" s="400"/>
      <c r="BP848" s="81"/>
      <c r="BQ848" s="81"/>
      <c r="BR848" s="81"/>
      <c r="BS848" s="81"/>
      <c r="BT848" s="36"/>
      <c r="BU848" s="36"/>
      <c r="BV848" s="81"/>
      <c r="BW848" s="81"/>
    </row>
    <row r="849" spans="1:75" ht="15.75">
      <c r="A849" s="395"/>
      <c r="B849" s="396"/>
      <c r="C849" s="156"/>
      <c r="D849" s="271"/>
      <c r="E849" s="15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  <c r="Q849" s="156"/>
      <c r="R849" s="156"/>
      <c r="S849" s="156"/>
      <c r="T849" s="156"/>
      <c r="U849" s="157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L849" s="81"/>
      <c r="AM849" s="81"/>
      <c r="AN849" s="81"/>
      <c r="AO849" s="81"/>
      <c r="AP849" s="81"/>
      <c r="AQ849" s="81"/>
      <c r="AR849" s="81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11"/>
      <c r="BF849" s="11"/>
      <c r="BG849" s="11"/>
      <c r="BH849" s="11"/>
      <c r="BI849" s="11"/>
      <c r="BJ849" s="11"/>
      <c r="BK849" s="11"/>
      <c r="BL849" s="11"/>
      <c r="BN849" s="36"/>
      <c r="BO849" s="400"/>
      <c r="BP849" s="81"/>
      <c r="BQ849" s="81"/>
      <c r="BR849" s="81"/>
      <c r="BS849" s="81"/>
      <c r="BT849" s="36"/>
      <c r="BU849" s="36"/>
      <c r="BV849" s="81"/>
      <c r="BW849" s="81"/>
    </row>
    <row r="850" spans="1:75" ht="15.75">
      <c r="A850" s="395"/>
      <c r="B850" s="396"/>
      <c r="C850" s="156"/>
      <c r="D850" s="271"/>
      <c r="E850" s="156"/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  <c r="Q850" s="156"/>
      <c r="R850" s="156"/>
      <c r="S850" s="156"/>
      <c r="T850" s="156"/>
      <c r="U850" s="157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L850" s="81"/>
      <c r="AM850" s="81"/>
      <c r="AN850" s="81"/>
      <c r="AO850" s="81"/>
      <c r="AP850" s="81"/>
      <c r="AQ850" s="81"/>
      <c r="AR850" s="81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11"/>
      <c r="BF850" s="11"/>
      <c r="BG850" s="11"/>
      <c r="BH850" s="11"/>
      <c r="BI850" s="11"/>
      <c r="BJ850" s="11"/>
      <c r="BK850" s="11"/>
      <c r="BL850" s="11"/>
      <c r="BN850" s="36"/>
      <c r="BO850" s="400"/>
      <c r="BP850" s="81"/>
      <c r="BQ850" s="81"/>
      <c r="BR850" s="81"/>
      <c r="BS850" s="81"/>
      <c r="BT850" s="36"/>
      <c r="BU850" s="36"/>
      <c r="BV850" s="81"/>
      <c r="BW850" s="81"/>
    </row>
    <row r="851" spans="1:75" ht="15.75">
      <c r="A851" s="395"/>
      <c r="B851" s="396"/>
      <c r="C851" s="156"/>
      <c r="D851" s="271"/>
      <c r="E851" s="156"/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  <c r="Q851" s="156"/>
      <c r="R851" s="156"/>
      <c r="S851" s="156"/>
      <c r="T851" s="156"/>
      <c r="U851" s="157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L851" s="81"/>
      <c r="AM851" s="81"/>
      <c r="AN851" s="81"/>
      <c r="AO851" s="81"/>
      <c r="AP851" s="81"/>
      <c r="AQ851" s="81"/>
      <c r="AR851" s="81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11"/>
      <c r="BF851" s="11"/>
      <c r="BG851" s="11"/>
      <c r="BH851" s="11"/>
      <c r="BI851" s="11"/>
      <c r="BJ851" s="11"/>
      <c r="BK851" s="11"/>
      <c r="BL851" s="11"/>
      <c r="BN851" s="36"/>
      <c r="BO851" s="400"/>
      <c r="BP851" s="81"/>
      <c r="BQ851" s="81"/>
      <c r="BR851" s="81"/>
      <c r="BS851" s="81"/>
      <c r="BT851" s="36"/>
      <c r="BU851" s="36"/>
      <c r="BV851" s="81"/>
      <c r="BW851" s="81"/>
    </row>
    <row r="852" spans="1:75" ht="15.75">
      <c r="A852" s="395"/>
      <c r="B852" s="396"/>
      <c r="C852" s="156"/>
      <c r="D852" s="271"/>
      <c r="E852" s="156"/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  <c r="Q852" s="156"/>
      <c r="R852" s="156"/>
      <c r="S852" s="156"/>
      <c r="T852" s="156"/>
      <c r="U852" s="157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L852" s="81"/>
      <c r="AM852" s="81"/>
      <c r="AN852" s="81"/>
      <c r="AO852" s="81"/>
      <c r="AP852" s="81"/>
      <c r="AQ852" s="81"/>
      <c r="AR852" s="81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11"/>
      <c r="BF852" s="11"/>
      <c r="BG852" s="11"/>
      <c r="BH852" s="11"/>
      <c r="BI852" s="11"/>
      <c r="BJ852" s="11"/>
      <c r="BK852" s="11"/>
      <c r="BL852" s="11"/>
      <c r="BN852" s="36"/>
      <c r="BO852" s="400"/>
      <c r="BP852" s="81"/>
      <c r="BQ852" s="81"/>
      <c r="BR852" s="81"/>
      <c r="BS852" s="81"/>
      <c r="BT852" s="36"/>
      <c r="BU852" s="36"/>
      <c r="BV852" s="81"/>
      <c r="BW852" s="81"/>
    </row>
    <row r="853" spans="1:75" ht="15.75">
      <c r="A853" s="395"/>
      <c r="B853" s="396"/>
      <c r="C853" s="156"/>
      <c r="D853" s="271"/>
      <c r="E853" s="156"/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  <c r="Q853" s="156"/>
      <c r="R853" s="156"/>
      <c r="S853" s="156"/>
      <c r="T853" s="156"/>
      <c r="U853" s="157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L853" s="81"/>
      <c r="AM853" s="81"/>
      <c r="AN853" s="81"/>
      <c r="AO853" s="81"/>
      <c r="AP853" s="81"/>
      <c r="AQ853" s="81"/>
      <c r="AR853" s="81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11"/>
      <c r="BF853" s="11"/>
      <c r="BG853" s="11"/>
      <c r="BH853" s="11"/>
      <c r="BI853" s="11"/>
      <c r="BJ853" s="11"/>
      <c r="BK853" s="11"/>
      <c r="BL853" s="11"/>
      <c r="BN853" s="36"/>
      <c r="BO853" s="400"/>
      <c r="BP853" s="81"/>
      <c r="BQ853" s="81"/>
      <c r="BR853" s="81"/>
      <c r="BS853" s="81"/>
      <c r="BT853" s="36"/>
      <c r="BU853" s="36"/>
      <c r="BV853" s="81"/>
      <c r="BW853" s="81"/>
    </row>
    <row r="854" spans="1:75" ht="15.75">
      <c r="A854" s="395"/>
      <c r="B854" s="396"/>
      <c r="C854" s="156"/>
      <c r="D854" s="271"/>
      <c r="E854" s="15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  <c r="Q854" s="156"/>
      <c r="R854" s="156"/>
      <c r="S854" s="156"/>
      <c r="T854" s="156"/>
      <c r="U854" s="157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L854" s="81"/>
      <c r="AM854" s="81"/>
      <c r="AN854" s="81"/>
      <c r="AO854" s="81"/>
      <c r="AP854" s="81"/>
      <c r="AQ854" s="81"/>
      <c r="AR854" s="81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11"/>
      <c r="BF854" s="11"/>
      <c r="BG854" s="11"/>
      <c r="BH854" s="11"/>
      <c r="BI854" s="11"/>
      <c r="BJ854" s="11"/>
      <c r="BK854" s="11"/>
      <c r="BL854" s="11"/>
      <c r="BN854" s="36"/>
      <c r="BO854" s="400"/>
      <c r="BP854" s="81"/>
      <c r="BQ854" s="81"/>
      <c r="BR854" s="81"/>
      <c r="BS854" s="81"/>
      <c r="BT854" s="36"/>
      <c r="BU854" s="36"/>
      <c r="BV854" s="81"/>
      <c r="BW854" s="81"/>
    </row>
    <row r="855" spans="1:75" ht="15.75">
      <c r="A855" s="395"/>
      <c r="B855" s="396"/>
      <c r="C855" s="156"/>
      <c r="D855" s="271"/>
      <c r="E855" s="156"/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  <c r="Q855" s="156"/>
      <c r="R855" s="156"/>
      <c r="S855" s="156"/>
      <c r="T855" s="156"/>
      <c r="U855" s="157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L855" s="81"/>
      <c r="AM855" s="81"/>
      <c r="AN855" s="81"/>
      <c r="AO855" s="81"/>
      <c r="AP855" s="81"/>
      <c r="AQ855" s="81"/>
      <c r="AR855" s="81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11"/>
      <c r="BF855" s="11"/>
      <c r="BG855" s="11"/>
      <c r="BH855" s="11"/>
      <c r="BI855" s="11"/>
      <c r="BJ855" s="11"/>
      <c r="BK855" s="11"/>
      <c r="BL855" s="11"/>
      <c r="BN855" s="36"/>
      <c r="BO855" s="400"/>
      <c r="BP855" s="81"/>
      <c r="BQ855" s="81"/>
      <c r="BR855" s="81"/>
      <c r="BS855" s="81"/>
      <c r="BT855" s="36"/>
      <c r="BU855" s="36"/>
      <c r="BV855" s="81"/>
      <c r="BW855" s="81"/>
    </row>
    <row r="856" spans="1:75" ht="15.75">
      <c r="A856" s="395"/>
      <c r="B856" s="396"/>
      <c r="C856" s="156"/>
      <c r="D856" s="271"/>
      <c r="E856" s="156"/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  <c r="Q856" s="156"/>
      <c r="R856" s="156"/>
      <c r="S856" s="156"/>
      <c r="T856" s="156"/>
      <c r="U856" s="157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L856" s="81"/>
      <c r="AM856" s="81"/>
      <c r="AN856" s="81"/>
      <c r="AO856" s="81"/>
      <c r="AP856" s="81"/>
      <c r="AQ856" s="81"/>
      <c r="AR856" s="81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11"/>
      <c r="BF856" s="11"/>
      <c r="BG856" s="11"/>
      <c r="BH856" s="11"/>
      <c r="BI856" s="11"/>
      <c r="BJ856" s="11"/>
      <c r="BK856" s="11"/>
      <c r="BL856" s="11"/>
      <c r="BN856" s="36"/>
      <c r="BO856" s="400"/>
      <c r="BP856" s="81"/>
      <c r="BQ856" s="81"/>
      <c r="BR856" s="81"/>
      <c r="BS856" s="81"/>
      <c r="BT856" s="36"/>
      <c r="BU856" s="36"/>
      <c r="BV856" s="81"/>
      <c r="BW856" s="81"/>
    </row>
    <row r="857" spans="1:75" ht="15.75">
      <c r="A857" s="395"/>
      <c r="B857" s="396"/>
      <c r="C857" s="156"/>
      <c r="D857" s="271"/>
      <c r="E857" s="156"/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  <c r="Q857" s="156"/>
      <c r="R857" s="156"/>
      <c r="S857" s="156"/>
      <c r="T857" s="156"/>
      <c r="U857" s="157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L857" s="81"/>
      <c r="AM857" s="81"/>
      <c r="AN857" s="81"/>
      <c r="AO857" s="81"/>
      <c r="AP857" s="81"/>
      <c r="AQ857" s="81"/>
      <c r="AR857" s="81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11"/>
      <c r="BF857" s="11"/>
      <c r="BG857" s="11"/>
      <c r="BH857" s="11"/>
      <c r="BI857" s="11"/>
      <c r="BJ857" s="11"/>
      <c r="BK857" s="11"/>
      <c r="BL857" s="11"/>
      <c r="BN857" s="36"/>
      <c r="BO857" s="400"/>
      <c r="BP857" s="81"/>
      <c r="BQ857" s="81"/>
      <c r="BR857" s="81"/>
      <c r="BS857" s="81"/>
      <c r="BT857" s="36"/>
      <c r="BU857" s="36"/>
      <c r="BV857" s="81"/>
      <c r="BW857" s="81"/>
    </row>
    <row r="858" spans="1:75" ht="15.75">
      <c r="A858" s="395"/>
      <c r="B858" s="396"/>
      <c r="C858" s="156"/>
      <c r="D858" s="271"/>
      <c r="E858" s="156"/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  <c r="Q858" s="156"/>
      <c r="R858" s="156"/>
      <c r="S858" s="156"/>
      <c r="T858" s="156"/>
      <c r="U858" s="157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L858" s="81"/>
      <c r="AM858" s="81"/>
      <c r="AN858" s="81"/>
      <c r="AO858" s="81"/>
      <c r="AP858" s="81"/>
      <c r="AQ858" s="81"/>
      <c r="AR858" s="81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11"/>
      <c r="BF858" s="11"/>
      <c r="BG858" s="11"/>
      <c r="BH858" s="11"/>
      <c r="BI858" s="11"/>
      <c r="BJ858" s="11"/>
      <c r="BK858" s="11"/>
      <c r="BL858" s="11"/>
      <c r="BN858" s="36"/>
      <c r="BO858" s="400"/>
      <c r="BP858" s="81"/>
      <c r="BQ858" s="81"/>
      <c r="BR858" s="81"/>
      <c r="BS858" s="81"/>
      <c r="BT858" s="36"/>
      <c r="BU858" s="36"/>
      <c r="BV858" s="81"/>
      <c r="BW858" s="81"/>
    </row>
    <row r="859" spans="1:75" ht="15.75">
      <c r="A859" s="395"/>
      <c r="B859" s="396"/>
      <c r="C859" s="156"/>
      <c r="D859" s="271"/>
      <c r="E859" s="156"/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  <c r="Q859" s="156"/>
      <c r="R859" s="156"/>
      <c r="S859" s="156"/>
      <c r="T859" s="156"/>
      <c r="U859" s="157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L859" s="81"/>
      <c r="AM859" s="81"/>
      <c r="AN859" s="81"/>
      <c r="AO859" s="81"/>
      <c r="AP859" s="81"/>
      <c r="AQ859" s="81"/>
      <c r="AR859" s="81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11"/>
      <c r="BF859" s="11"/>
      <c r="BG859" s="11"/>
      <c r="BH859" s="11"/>
      <c r="BI859" s="11"/>
      <c r="BJ859" s="11"/>
      <c r="BK859" s="11"/>
      <c r="BL859" s="11"/>
      <c r="BN859" s="36"/>
      <c r="BO859" s="400"/>
      <c r="BP859" s="81"/>
      <c r="BQ859" s="81"/>
      <c r="BR859" s="81"/>
      <c r="BS859" s="81"/>
      <c r="BT859" s="36"/>
      <c r="BU859" s="36"/>
      <c r="BV859" s="81"/>
      <c r="BW859" s="81"/>
    </row>
    <row r="860" spans="1:75" ht="15.75">
      <c r="A860" s="395"/>
      <c r="B860" s="396"/>
      <c r="C860" s="156"/>
      <c r="D860" s="271"/>
      <c r="E860" s="156"/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  <c r="Q860" s="156"/>
      <c r="R860" s="156"/>
      <c r="S860" s="156"/>
      <c r="T860" s="156"/>
      <c r="U860" s="157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L860" s="81"/>
      <c r="AM860" s="81"/>
      <c r="AN860" s="81"/>
      <c r="AO860" s="81"/>
      <c r="AP860" s="81"/>
      <c r="AQ860" s="81"/>
      <c r="AR860" s="81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11"/>
      <c r="BF860" s="11"/>
      <c r="BG860" s="11"/>
      <c r="BH860" s="11"/>
      <c r="BI860" s="11"/>
      <c r="BJ860" s="11"/>
      <c r="BK860" s="11"/>
      <c r="BL860" s="11"/>
      <c r="BN860" s="36"/>
      <c r="BO860" s="400"/>
      <c r="BP860" s="81"/>
      <c r="BQ860" s="81"/>
      <c r="BR860" s="81"/>
      <c r="BS860" s="81"/>
      <c r="BT860" s="36"/>
      <c r="BU860" s="36"/>
      <c r="BV860" s="81"/>
      <c r="BW860" s="81"/>
    </row>
    <row r="861" spans="1:75" ht="15.75">
      <c r="A861" s="395"/>
      <c r="B861" s="396"/>
      <c r="C861" s="156"/>
      <c r="D861" s="271"/>
      <c r="E861" s="156"/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7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L861" s="81"/>
      <c r="AM861" s="81"/>
      <c r="AN861" s="81"/>
      <c r="AO861" s="81"/>
      <c r="AP861" s="81"/>
      <c r="AQ861" s="81"/>
      <c r="AR861" s="81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11"/>
      <c r="BF861" s="11"/>
      <c r="BG861" s="11"/>
      <c r="BH861" s="11"/>
      <c r="BI861" s="11"/>
      <c r="BJ861" s="11"/>
      <c r="BK861" s="11"/>
      <c r="BL861" s="11"/>
      <c r="BN861" s="36"/>
      <c r="BO861" s="400"/>
      <c r="BP861" s="81"/>
      <c r="BQ861" s="81"/>
      <c r="BR861" s="81"/>
      <c r="BS861" s="81"/>
      <c r="BT861" s="36"/>
      <c r="BU861" s="36"/>
      <c r="BV861" s="81"/>
      <c r="BW861" s="81"/>
    </row>
    <row r="862" spans="1:75" ht="15.75">
      <c r="A862" s="395"/>
      <c r="B862" s="396"/>
      <c r="C862" s="156"/>
      <c r="D862" s="271"/>
      <c r="E862" s="15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7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L862" s="81"/>
      <c r="AM862" s="81"/>
      <c r="AN862" s="81"/>
      <c r="AO862" s="81"/>
      <c r="AP862" s="81"/>
      <c r="AQ862" s="81"/>
      <c r="AR862" s="81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11"/>
      <c r="BF862" s="11"/>
      <c r="BG862" s="11"/>
      <c r="BH862" s="11"/>
      <c r="BI862" s="11"/>
      <c r="BJ862" s="11"/>
      <c r="BK862" s="11"/>
      <c r="BL862" s="11"/>
      <c r="BN862" s="36"/>
      <c r="BO862" s="400"/>
      <c r="BP862" s="81"/>
      <c r="BQ862" s="81"/>
      <c r="BR862" s="81"/>
      <c r="BS862" s="81"/>
      <c r="BT862" s="36"/>
      <c r="BU862" s="36"/>
      <c r="BV862" s="81"/>
      <c r="BW862" s="81"/>
    </row>
    <row r="863" spans="1:75" ht="15.75">
      <c r="A863" s="395"/>
      <c r="B863" s="396"/>
      <c r="C863" s="156"/>
      <c r="D863" s="271"/>
      <c r="E863" s="15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7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L863" s="81"/>
      <c r="AM863" s="81"/>
      <c r="AN863" s="81"/>
      <c r="AO863" s="81"/>
      <c r="AP863" s="81"/>
      <c r="AQ863" s="81"/>
      <c r="AR863" s="81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11"/>
      <c r="BF863" s="11"/>
      <c r="BG863" s="11"/>
      <c r="BH863" s="11"/>
      <c r="BI863" s="11"/>
      <c r="BJ863" s="11"/>
      <c r="BK863" s="11"/>
      <c r="BL863" s="11"/>
      <c r="BN863" s="36"/>
      <c r="BO863" s="400"/>
      <c r="BP863" s="81"/>
      <c r="BQ863" s="81"/>
      <c r="BR863" s="81"/>
      <c r="BS863" s="81"/>
      <c r="BT863" s="36"/>
      <c r="BU863" s="36"/>
      <c r="BV863" s="81"/>
      <c r="BW863" s="81"/>
    </row>
    <row r="864" spans="1:75" ht="15.75">
      <c r="A864" s="395"/>
      <c r="B864" s="396"/>
      <c r="C864" s="156"/>
      <c r="D864" s="271"/>
      <c r="E864" s="156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7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L864" s="81"/>
      <c r="AM864" s="81"/>
      <c r="AN864" s="81"/>
      <c r="AO864" s="81"/>
      <c r="AP864" s="81"/>
      <c r="AQ864" s="81"/>
      <c r="AR864" s="81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11"/>
      <c r="BF864" s="11"/>
      <c r="BG864" s="11"/>
      <c r="BH864" s="11"/>
      <c r="BI864" s="11"/>
      <c r="BJ864" s="11"/>
      <c r="BK864" s="11"/>
      <c r="BL864" s="11"/>
      <c r="BN864" s="36"/>
      <c r="BO864" s="400"/>
      <c r="BP864" s="81"/>
      <c r="BQ864" s="81"/>
      <c r="BR864" s="81"/>
      <c r="BS864" s="81"/>
      <c r="BT864" s="36"/>
      <c r="BU864" s="36"/>
      <c r="BV864" s="81"/>
      <c r="BW864" s="81"/>
    </row>
    <row r="865" spans="1:75" ht="15.75">
      <c r="A865" s="395"/>
      <c r="B865" s="396"/>
      <c r="C865" s="156"/>
      <c r="D865" s="271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7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L865" s="81"/>
      <c r="AM865" s="81"/>
      <c r="AN865" s="81"/>
      <c r="AO865" s="81"/>
      <c r="AP865" s="81"/>
      <c r="AQ865" s="81"/>
      <c r="AR865" s="81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11"/>
      <c r="BF865" s="11"/>
      <c r="BG865" s="11"/>
      <c r="BH865" s="11"/>
      <c r="BI865" s="11"/>
      <c r="BJ865" s="11"/>
      <c r="BK865" s="11"/>
      <c r="BL865" s="11"/>
      <c r="BN865" s="36"/>
      <c r="BO865" s="400"/>
      <c r="BP865" s="81"/>
      <c r="BQ865" s="81"/>
      <c r="BR865" s="81"/>
      <c r="BS865" s="81"/>
      <c r="BT865" s="36"/>
      <c r="BU865" s="36"/>
      <c r="BV865" s="81"/>
      <c r="BW865" s="81"/>
    </row>
    <row r="866" spans="1:75" ht="15.75">
      <c r="A866" s="395"/>
      <c r="B866" s="396"/>
      <c r="C866" s="156"/>
      <c r="D866" s="271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7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L866" s="81"/>
      <c r="AM866" s="81"/>
      <c r="AN866" s="81"/>
      <c r="AO866" s="81"/>
      <c r="AP866" s="81"/>
      <c r="AQ866" s="81"/>
      <c r="AR866" s="81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11"/>
      <c r="BF866" s="11"/>
      <c r="BG866" s="11"/>
      <c r="BH866" s="11"/>
      <c r="BI866" s="11"/>
      <c r="BJ866" s="11"/>
      <c r="BK866" s="11"/>
      <c r="BL866" s="11"/>
      <c r="BN866" s="36"/>
      <c r="BO866" s="400"/>
      <c r="BP866" s="81"/>
      <c r="BQ866" s="81"/>
      <c r="BR866" s="81"/>
      <c r="BS866" s="81"/>
      <c r="BT866" s="36"/>
      <c r="BU866" s="36"/>
      <c r="BV866" s="81"/>
      <c r="BW866" s="81"/>
    </row>
    <row r="867" spans="1:75" ht="15.75">
      <c r="A867" s="395"/>
      <c r="B867" s="396"/>
      <c r="C867" s="156"/>
      <c r="D867" s="271"/>
      <c r="E867" s="156"/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7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L867" s="81"/>
      <c r="AM867" s="81"/>
      <c r="AN867" s="81"/>
      <c r="AO867" s="81"/>
      <c r="AP867" s="81"/>
      <c r="AQ867" s="81"/>
      <c r="AR867" s="81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11"/>
      <c r="BF867" s="11"/>
      <c r="BG867" s="11"/>
      <c r="BH867" s="11"/>
      <c r="BI867" s="11"/>
      <c r="BJ867" s="11"/>
      <c r="BK867" s="11"/>
      <c r="BL867" s="11"/>
      <c r="BN867" s="36"/>
      <c r="BO867" s="400"/>
      <c r="BP867" s="81"/>
      <c r="BQ867" s="81"/>
      <c r="BR867" s="81"/>
      <c r="BS867" s="81"/>
      <c r="BT867" s="36"/>
      <c r="BU867" s="36"/>
      <c r="BV867" s="81"/>
      <c r="BW867" s="81"/>
    </row>
    <row r="868" spans="1:75" ht="15.75">
      <c r="A868" s="395"/>
      <c r="B868" s="396"/>
      <c r="C868" s="156"/>
      <c r="D868" s="271"/>
      <c r="E868" s="156"/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7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L868" s="81"/>
      <c r="AM868" s="81"/>
      <c r="AN868" s="81"/>
      <c r="AO868" s="81"/>
      <c r="AP868" s="81"/>
      <c r="AQ868" s="81"/>
      <c r="AR868" s="81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11"/>
      <c r="BF868" s="11"/>
      <c r="BG868" s="11"/>
      <c r="BH868" s="11"/>
      <c r="BI868" s="11"/>
      <c r="BJ868" s="11"/>
      <c r="BK868" s="11"/>
      <c r="BL868" s="11"/>
      <c r="BN868" s="36"/>
      <c r="BO868" s="400"/>
      <c r="BP868" s="81"/>
      <c r="BQ868" s="81"/>
      <c r="BR868" s="81"/>
      <c r="BS868" s="81"/>
      <c r="BT868" s="36"/>
      <c r="BU868" s="36"/>
      <c r="BV868" s="81"/>
      <c r="BW868" s="81"/>
    </row>
    <row r="869" spans="1:75" ht="15.75">
      <c r="A869" s="395"/>
      <c r="B869" s="396"/>
      <c r="C869" s="156"/>
      <c r="D869" s="271"/>
      <c r="E869" s="156"/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7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L869" s="81"/>
      <c r="AM869" s="81"/>
      <c r="AN869" s="81"/>
      <c r="AO869" s="81"/>
      <c r="AP869" s="81"/>
      <c r="AQ869" s="81"/>
      <c r="AR869" s="81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11"/>
      <c r="BF869" s="11"/>
      <c r="BG869" s="11"/>
      <c r="BH869" s="11"/>
      <c r="BI869" s="11"/>
      <c r="BJ869" s="11"/>
      <c r="BK869" s="11"/>
      <c r="BL869" s="11"/>
      <c r="BN869" s="36"/>
      <c r="BO869" s="400"/>
      <c r="BP869" s="81"/>
      <c r="BQ869" s="81"/>
      <c r="BR869" s="81"/>
      <c r="BS869" s="81"/>
      <c r="BT869" s="36"/>
      <c r="BU869" s="36"/>
      <c r="BV869" s="81"/>
      <c r="BW869" s="81"/>
    </row>
    <row r="870" spans="1:75" ht="15.75">
      <c r="A870" s="395"/>
      <c r="B870" s="396"/>
      <c r="C870" s="156"/>
      <c r="D870" s="271"/>
      <c r="E870" s="156"/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7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L870" s="81"/>
      <c r="AM870" s="81"/>
      <c r="AN870" s="81"/>
      <c r="AO870" s="81"/>
      <c r="AP870" s="81"/>
      <c r="AQ870" s="81"/>
      <c r="AR870" s="81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11"/>
      <c r="BF870" s="11"/>
      <c r="BG870" s="11"/>
      <c r="BH870" s="11"/>
      <c r="BI870" s="11"/>
      <c r="BJ870" s="11"/>
      <c r="BK870" s="11"/>
      <c r="BL870" s="11"/>
      <c r="BN870" s="36"/>
      <c r="BO870" s="400"/>
      <c r="BP870" s="81"/>
      <c r="BQ870" s="81"/>
      <c r="BR870" s="81"/>
      <c r="BS870" s="81"/>
      <c r="BT870" s="36"/>
      <c r="BU870" s="36"/>
      <c r="BV870" s="81"/>
      <c r="BW870" s="81"/>
    </row>
    <row r="871" spans="1:75" ht="15.75">
      <c r="A871" s="395"/>
      <c r="B871" s="396"/>
      <c r="C871" s="156"/>
      <c r="D871" s="271"/>
      <c r="E871" s="156"/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  <c r="Q871" s="156"/>
      <c r="R871" s="156"/>
      <c r="S871" s="156"/>
      <c r="T871" s="156"/>
      <c r="U871" s="157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L871" s="81"/>
      <c r="AM871" s="81"/>
      <c r="AN871" s="81"/>
      <c r="AO871" s="81"/>
      <c r="AP871" s="81"/>
      <c r="AQ871" s="81"/>
      <c r="AR871" s="81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11"/>
      <c r="BF871" s="11"/>
      <c r="BG871" s="11"/>
      <c r="BH871" s="11"/>
      <c r="BI871" s="11"/>
      <c r="BJ871" s="11"/>
      <c r="BK871" s="11"/>
      <c r="BL871" s="11"/>
      <c r="BN871" s="36"/>
      <c r="BO871" s="400"/>
      <c r="BP871" s="81"/>
      <c r="BQ871" s="81"/>
      <c r="BR871" s="81"/>
      <c r="BS871" s="81"/>
      <c r="BT871" s="36"/>
      <c r="BU871" s="36"/>
      <c r="BV871" s="81"/>
      <c r="BW871" s="81"/>
    </row>
    <row r="872" spans="1:75" ht="15.75">
      <c r="A872" s="395"/>
      <c r="B872" s="396"/>
      <c r="C872" s="156"/>
      <c r="D872" s="271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  <c r="Q872" s="156"/>
      <c r="R872" s="156"/>
      <c r="S872" s="156"/>
      <c r="T872" s="156"/>
      <c r="U872" s="157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L872" s="81"/>
      <c r="AM872" s="81"/>
      <c r="AN872" s="81"/>
      <c r="AO872" s="81"/>
      <c r="AP872" s="81"/>
      <c r="AQ872" s="81"/>
      <c r="AR872" s="81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11"/>
      <c r="BF872" s="11"/>
      <c r="BG872" s="11"/>
      <c r="BH872" s="11"/>
      <c r="BI872" s="11"/>
      <c r="BJ872" s="11"/>
      <c r="BK872" s="11"/>
      <c r="BL872" s="11"/>
      <c r="BN872" s="36"/>
      <c r="BO872" s="400"/>
      <c r="BP872" s="81"/>
      <c r="BQ872" s="81"/>
      <c r="BR872" s="81"/>
      <c r="BS872" s="81"/>
      <c r="BT872" s="36"/>
      <c r="BU872" s="36"/>
      <c r="BV872" s="81"/>
      <c r="BW872" s="81"/>
    </row>
    <row r="873" spans="1:75" ht="15.75">
      <c r="A873" s="395"/>
      <c r="B873" s="396"/>
      <c r="C873" s="156"/>
      <c r="D873" s="271"/>
      <c r="E873" s="15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  <c r="Q873" s="156"/>
      <c r="R873" s="156"/>
      <c r="S873" s="156"/>
      <c r="T873" s="156"/>
      <c r="U873" s="157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L873" s="81"/>
      <c r="AM873" s="81"/>
      <c r="AN873" s="81"/>
      <c r="AO873" s="81"/>
      <c r="AP873" s="81"/>
      <c r="AQ873" s="81"/>
      <c r="AR873" s="81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11"/>
      <c r="BF873" s="11"/>
      <c r="BG873" s="11"/>
      <c r="BH873" s="11"/>
      <c r="BI873" s="11"/>
      <c r="BJ873" s="11"/>
      <c r="BK873" s="11"/>
      <c r="BL873" s="11"/>
      <c r="BN873" s="36"/>
      <c r="BO873" s="400"/>
      <c r="BP873" s="81"/>
      <c r="BQ873" s="81"/>
      <c r="BR873" s="81"/>
      <c r="BS873" s="81"/>
      <c r="BT873" s="36"/>
      <c r="BU873" s="36"/>
      <c r="BV873" s="81"/>
      <c r="BW873" s="81"/>
    </row>
    <row r="874" spans="1:75" ht="15.75">
      <c r="A874" s="395"/>
      <c r="B874" s="396"/>
      <c r="C874" s="156"/>
      <c r="D874" s="271"/>
      <c r="E874" s="156"/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  <c r="Q874" s="156"/>
      <c r="R874" s="156"/>
      <c r="S874" s="156"/>
      <c r="T874" s="156"/>
      <c r="U874" s="157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L874" s="81"/>
      <c r="AM874" s="81"/>
      <c r="AN874" s="81"/>
      <c r="AO874" s="81"/>
      <c r="AP874" s="81"/>
      <c r="AQ874" s="81"/>
      <c r="AR874" s="81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11"/>
      <c r="BF874" s="11"/>
      <c r="BG874" s="11"/>
      <c r="BH874" s="11"/>
      <c r="BI874" s="11"/>
      <c r="BJ874" s="11"/>
      <c r="BK874" s="11"/>
      <c r="BL874" s="11"/>
      <c r="BN874" s="36"/>
      <c r="BO874" s="400"/>
      <c r="BP874" s="81"/>
      <c r="BQ874" s="81"/>
      <c r="BR874" s="81"/>
      <c r="BS874" s="81"/>
      <c r="BT874" s="36"/>
      <c r="BU874" s="36"/>
      <c r="BV874" s="81"/>
      <c r="BW874" s="81"/>
    </row>
    <row r="875" spans="1:75" ht="15.75">
      <c r="A875" s="395"/>
      <c r="B875" s="396"/>
      <c r="C875" s="156"/>
      <c r="D875" s="271"/>
      <c r="E875" s="156"/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  <c r="Q875" s="156"/>
      <c r="R875" s="156"/>
      <c r="S875" s="156"/>
      <c r="T875" s="156"/>
      <c r="U875" s="157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L875" s="81"/>
      <c r="AM875" s="81"/>
      <c r="AN875" s="81"/>
      <c r="AO875" s="81"/>
      <c r="AP875" s="81"/>
      <c r="AQ875" s="81"/>
      <c r="AR875" s="81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11"/>
      <c r="BF875" s="11"/>
      <c r="BG875" s="11"/>
      <c r="BH875" s="11"/>
      <c r="BI875" s="11"/>
      <c r="BJ875" s="11"/>
      <c r="BK875" s="11"/>
      <c r="BL875" s="11"/>
      <c r="BN875" s="36"/>
      <c r="BO875" s="400"/>
      <c r="BP875" s="81"/>
      <c r="BQ875" s="81"/>
      <c r="BR875" s="81"/>
      <c r="BS875" s="81"/>
      <c r="BT875" s="36"/>
      <c r="BU875" s="36"/>
      <c r="BV875" s="81"/>
      <c r="BW875" s="81"/>
    </row>
    <row r="876" spans="1:75" ht="15.75">
      <c r="A876" s="395"/>
      <c r="B876" s="396"/>
      <c r="C876" s="156"/>
      <c r="D876" s="271"/>
      <c r="E876" s="156"/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7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L876" s="81"/>
      <c r="AM876" s="81"/>
      <c r="AN876" s="81"/>
      <c r="AO876" s="81"/>
      <c r="AP876" s="81"/>
      <c r="AQ876" s="81"/>
      <c r="AR876" s="81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11"/>
      <c r="BF876" s="11"/>
      <c r="BG876" s="11"/>
      <c r="BH876" s="11"/>
      <c r="BI876" s="11"/>
      <c r="BJ876" s="11"/>
      <c r="BK876" s="11"/>
      <c r="BL876" s="11"/>
      <c r="BN876" s="36"/>
      <c r="BO876" s="400"/>
      <c r="BP876" s="81"/>
      <c r="BQ876" s="81"/>
      <c r="BR876" s="81"/>
      <c r="BS876" s="81"/>
      <c r="BT876" s="36"/>
      <c r="BU876" s="36"/>
      <c r="BV876" s="81"/>
      <c r="BW876" s="81"/>
    </row>
    <row r="877" spans="1:75" ht="15.75">
      <c r="A877" s="395"/>
      <c r="B877" s="396"/>
      <c r="C877" s="156"/>
      <c r="D877" s="271"/>
      <c r="E877" s="156"/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7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L877" s="81"/>
      <c r="AM877" s="81"/>
      <c r="AN877" s="81"/>
      <c r="AO877" s="81"/>
      <c r="AP877" s="81"/>
      <c r="AQ877" s="81"/>
      <c r="AR877" s="81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11"/>
      <c r="BF877" s="11"/>
      <c r="BG877" s="11"/>
      <c r="BH877" s="11"/>
      <c r="BI877" s="11"/>
      <c r="BJ877" s="11"/>
      <c r="BK877" s="11"/>
      <c r="BL877" s="11"/>
      <c r="BN877" s="36"/>
      <c r="BO877" s="400"/>
      <c r="BP877" s="81"/>
      <c r="BQ877" s="81"/>
      <c r="BR877" s="81"/>
      <c r="BS877" s="81"/>
      <c r="BT877" s="36"/>
      <c r="BU877" s="36"/>
      <c r="BV877" s="81"/>
      <c r="BW877" s="81"/>
    </row>
    <row r="878" spans="1:75" ht="15.75">
      <c r="A878" s="395"/>
      <c r="B878" s="396"/>
      <c r="C878" s="156"/>
      <c r="D878" s="271"/>
      <c r="E878" s="156"/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  <c r="Q878" s="156"/>
      <c r="R878" s="156"/>
      <c r="S878" s="156"/>
      <c r="T878" s="156"/>
      <c r="U878" s="157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L878" s="81"/>
      <c r="AM878" s="81"/>
      <c r="AN878" s="81"/>
      <c r="AO878" s="81"/>
      <c r="AP878" s="81"/>
      <c r="AQ878" s="81"/>
      <c r="AR878" s="81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11"/>
      <c r="BF878" s="11"/>
      <c r="BG878" s="11"/>
      <c r="BH878" s="11"/>
      <c r="BI878" s="11"/>
      <c r="BJ878" s="11"/>
      <c r="BK878" s="11"/>
      <c r="BL878" s="11"/>
      <c r="BN878" s="36"/>
      <c r="BO878" s="400"/>
      <c r="BP878" s="81"/>
      <c r="BQ878" s="81"/>
      <c r="BR878" s="81"/>
      <c r="BS878" s="81"/>
      <c r="BT878" s="36"/>
      <c r="BU878" s="36"/>
      <c r="BV878" s="81"/>
      <c r="BW878" s="81"/>
    </row>
    <row r="879" spans="1:75" ht="15.75">
      <c r="A879" s="395"/>
      <c r="B879" s="396"/>
      <c r="C879" s="156"/>
      <c r="D879" s="271"/>
      <c r="E879" s="156"/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7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L879" s="81"/>
      <c r="AM879" s="81"/>
      <c r="AN879" s="81"/>
      <c r="AO879" s="81"/>
      <c r="AP879" s="81"/>
      <c r="AQ879" s="81"/>
      <c r="AR879" s="81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11"/>
      <c r="BF879" s="11"/>
      <c r="BG879" s="11"/>
      <c r="BH879" s="11"/>
      <c r="BI879" s="11"/>
      <c r="BJ879" s="11"/>
      <c r="BK879" s="11"/>
      <c r="BL879" s="11"/>
      <c r="BN879" s="36"/>
      <c r="BO879" s="400"/>
      <c r="BP879" s="81"/>
      <c r="BQ879" s="81"/>
      <c r="BR879" s="81"/>
      <c r="BS879" s="81"/>
      <c r="BT879" s="36"/>
      <c r="BU879" s="36"/>
      <c r="BV879" s="81"/>
      <c r="BW879" s="81"/>
    </row>
    <row r="880" spans="1:75" ht="15.75">
      <c r="A880" s="395"/>
      <c r="B880" s="396"/>
      <c r="C880" s="156"/>
      <c r="D880" s="271"/>
      <c r="E880" s="156"/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  <c r="Q880" s="156"/>
      <c r="R880" s="156"/>
      <c r="S880" s="156"/>
      <c r="T880" s="156"/>
      <c r="U880" s="157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L880" s="81"/>
      <c r="AM880" s="81"/>
      <c r="AN880" s="81"/>
      <c r="AO880" s="81"/>
      <c r="AP880" s="81"/>
      <c r="AQ880" s="81"/>
      <c r="AR880" s="81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11"/>
      <c r="BF880" s="11"/>
      <c r="BG880" s="11"/>
      <c r="BH880" s="11"/>
      <c r="BI880" s="11"/>
      <c r="BJ880" s="11"/>
      <c r="BK880" s="11"/>
      <c r="BL880" s="11"/>
      <c r="BN880" s="36"/>
      <c r="BO880" s="400"/>
      <c r="BP880" s="81"/>
      <c r="BQ880" s="81"/>
      <c r="BR880" s="81"/>
      <c r="BS880" s="81"/>
      <c r="BT880" s="36"/>
      <c r="BU880" s="36"/>
      <c r="BV880" s="81"/>
      <c r="BW880" s="81"/>
    </row>
    <row r="881" spans="1:75" ht="15.75">
      <c r="A881" s="395"/>
      <c r="B881" s="396"/>
      <c r="C881" s="156"/>
      <c r="D881" s="271"/>
      <c r="E881" s="156"/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  <c r="Q881" s="156"/>
      <c r="R881" s="156"/>
      <c r="S881" s="156"/>
      <c r="T881" s="156"/>
      <c r="U881" s="157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L881" s="81"/>
      <c r="AM881" s="81"/>
      <c r="AN881" s="81"/>
      <c r="AO881" s="81"/>
      <c r="AP881" s="81"/>
      <c r="AQ881" s="81"/>
      <c r="AR881" s="81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11"/>
      <c r="BF881" s="11"/>
      <c r="BG881" s="11"/>
      <c r="BH881" s="11"/>
      <c r="BI881" s="11"/>
      <c r="BJ881" s="11"/>
      <c r="BK881" s="11"/>
      <c r="BL881" s="11"/>
      <c r="BN881" s="36"/>
      <c r="BO881" s="400"/>
      <c r="BP881" s="81"/>
      <c r="BQ881" s="81"/>
      <c r="BR881" s="81"/>
      <c r="BS881" s="81"/>
      <c r="BT881" s="36"/>
      <c r="BU881" s="36"/>
      <c r="BV881" s="81"/>
      <c r="BW881" s="81"/>
    </row>
    <row r="882" spans="1:75" ht="15.75">
      <c r="A882" s="395"/>
      <c r="B882" s="396"/>
      <c r="C882" s="156"/>
      <c r="D882" s="271"/>
      <c r="E882" s="156"/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  <c r="Q882" s="156"/>
      <c r="R882" s="156"/>
      <c r="S882" s="156"/>
      <c r="T882" s="156"/>
      <c r="U882" s="157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L882" s="81"/>
      <c r="AM882" s="81"/>
      <c r="AN882" s="81"/>
      <c r="AO882" s="81"/>
      <c r="AP882" s="81"/>
      <c r="AQ882" s="81"/>
      <c r="AR882" s="81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11"/>
      <c r="BF882" s="11"/>
      <c r="BG882" s="11"/>
      <c r="BH882" s="11"/>
      <c r="BI882" s="11"/>
      <c r="BJ882" s="11"/>
      <c r="BK882" s="11"/>
      <c r="BL882" s="11"/>
      <c r="BN882" s="36"/>
      <c r="BO882" s="400"/>
      <c r="BP882" s="81"/>
      <c r="BQ882" s="81"/>
      <c r="BR882" s="81"/>
      <c r="BS882" s="81"/>
      <c r="BT882" s="36"/>
      <c r="BU882" s="36"/>
      <c r="BV882" s="81"/>
      <c r="BW882" s="81"/>
    </row>
    <row r="883" spans="1:75" ht="15.75">
      <c r="A883" s="395"/>
      <c r="B883" s="396"/>
      <c r="C883" s="156"/>
      <c r="D883" s="271"/>
      <c r="E883" s="156"/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  <c r="Q883" s="156"/>
      <c r="R883" s="156"/>
      <c r="S883" s="156"/>
      <c r="T883" s="156"/>
      <c r="U883" s="157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L883" s="81"/>
      <c r="AM883" s="81"/>
      <c r="AN883" s="81"/>
      <c r="AO883" s="81"/>
      <c r="AP883" s="81"/>
      <c r="AQ883" s="81"/>
      <c r="AR883" s="81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11"/>
      <c r="BF883" s="11"/>
      <c r="BG883" s="11"/>
      <c r="BH883" s="11"/>
      <c r="BI883" s="11"/>
      <c r="BJ883" s="11"/>
      <c r="BK883" s="11"/>
      <c r="BL883" s="11"/>
      <c r="BN883" s="36"/>
      <c r="BO883" s="400"/>
      <c r="BP883" s="81"/>
      <c r="BQ883" s="81"/>
      <c r="BR883" s="81"/>
      <c r="BS883" s="81"/>
      <c r="BT883" s="36"/>
      <c r="BU883" s="36"/>
      <c r="BV883" s="81"/>
      <c r="BW883" s="81"/>
    </row>
    <row r="884" spans="1:75" ht="15.75">
      <c r="A884" s="395"/>
      <c r="B884" s="396"/>
      <c r="C884" s="156"/>
      <c r="D884" s="271"/>
      <c r="E884" s="156"/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7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L884" s="81"/>
      <c r="AM884" s="81"/>
      <c r="AN884" s="81"/>
      <c r="AO884" s="81"/>
      <c r="AP884" s="81"/>
      <c r="AQ884" s="81"/>
      <c r="AR884" s="81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11"/>
      <c r="BF884" s="11"/>
      <c r="BG884" s="11"/>
      <c r="BH884" s="11"/>
      <c r="BI884" s="11"/>
      <c r="BJ884" s="11"/>
      <c r="BK884" s="11"/>
      <c r="BL884" s="11"/>
      <c r="BN884" s="36"/>
      <c r="BO884" s="400"/>
      <c r="BP884" s="81"/>
      <c r="BQ884" s="81"/>
      <c r="BR884" s="81"/>
      <c r="BS884" s="81"/>
      <c r="BT884" s="36"/>
      <c r="BU884" s="36"/>
      <c r="BV884" s="81"/>
      <c r="BW884" s="81"/>
    </row>
    <row r="885" spans="1:75" ht="15.75">
      <c r="A885" s="395"/>
      <c r="B885" s="396"/>
      <c r="C885" s="156"/>
      <c r="D885" s="271"/>
      <c r="E885" s="15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  <c r="Q885" s="156"/>
      <c r="R885" s="156"/>
      <c r="S885" s="156"/>
      <c r="T885" s="156"/>
      <c r="U885" s="157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L885" s="81"/>
      <c r="AM885" s="81"/>
      <c r="AN885" s="81"/>
      <c r="AO885" s="81"/>
      <c r="AP885" s="81"/>
      <c r="AQ885" s="81"/>
      <c r="AR885" s="81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11"/>
      <c r="BF885" s="11"/>
      <c r="BG885" s="11"/>
      <c r="BH885" s="11"/>
      <c r="BI885" s="11"/>
      <c r="BJ885" s="11"/>
      <c r="BK885" s="11"/>
      <c r="BL885" s="11"/>
      <c r="BN885" s="36"/>
      <c r="BO885" s="400"/>
      <c r="BP885" s="81"/>
      <c r="BQ885" s="81"/>
      <c r="BR885" s="81"/>
      <c r="BS885" s="81"/>
      <c r="BT885" s="36"/>
      <c r="BU885" s="36"/>
      <c r="BV885" s="81"/>
      <c r="BW885" s="81"/>
    </row>
    <row r="886" spans="1:75" ht="15.75">
      <c r="A886" s="395"/>
      <c r="B886" s="396"/>
      <c r="C886" s="156"/>
      <c r="D886" s="271"/>
      <c r="E886" s="15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  <c r="Q886" s="156"/>
      <c r="R886" s="156"/>
      <c r="S886" s="156"/>
      <c r="T886" s="156"/>
      <c r="U886" s="157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L886" s="81"/>
      <c r="AM886" s="81"/>
      <c r="AN886" s="81"/>
      <c r="AO886" s="81"/>
      <c r="AP886" s="81"/>
      <c r="AQ886" s="81"/>
      <c r="AR886" s="81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11"/>
      <c r="BF886" s="11"/>
      <c r="BG886" s="11"/>
      <c r="BH886" s="11"/>
      <c r="BI886" s="11"/>
      <c r="BJ886" s="11"/>
      <c r="BK886" s="11"/>
      <c r="BL886" s="11"/>
      <c r="BN886" s="36"/>
      <c r="BO886" s="400"/>
      <c r="BP886" s="81"/>
      <c r="BQ886" s="81"/>
      <c r="BR886" s="81"/>
      <c r="BS886" s="81"/>
      <c r="BT886" s="36"/>
      <c r="BU886" s="36"/>
      <c r="BV886" s="81"/>
      <c r="BW886" s="81"/>
    </row>
    <row r="887" spans="1:75" ht="15.75">
      <c r="A887" s="395"/>
      <c r="B887" s="396"/>
      <c r="C887" s="156"/>
      <c r="D887" s="271"/>
      <c r="E887" s="156"/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7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L887" s="81"/>
      <c r="AM887" s="81"/>
      <c r="AN887" s="81"/>
      <c r="AO887" s="81"/>
      <c r="AP887" s="81"/>
      <c r="AQ887" s="81"/>
      <c r="AR887" s="81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11"/>
      <c r="BF887" s="11"/>
      <c r="BG887" s="11"/>
      <c r="BH887" s="11"/>
      <c r="BI887" s="11"/>
      <c r="BJ887" s="11"/>
      <c r="BK887" s="11"/>
      <c r="BL887" s="11"/>
      <c r="BN887" s="36"/>
      <c r="BO887" s="400"/>
      <c r="BP887" s="81"/>
      <c r="BQ887" s="81"/>
      <c r="BR887" s="81"/>
      <c r="BS887" s="81"/>
      <c r="BT887" s="36"/>
      <c r="BU887" s="36"/>
      <c r="BV887" s="81"/>
      <c r="BW887" s="81"/>
    </row>
    <row r="888" spans="1:75" ht="15.75">
      <c r="A888" s="395"/>
      <c r="B888" s="396"/>
      <c r="C888" s="156"/>
      <c r="D888" s="271"/>
      <c r="E888" s="156"/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7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L888" s="81"/>
      <c r="AM888" s="81"/>
      <c r="AN888" s="81"/>
      <c r="AO888" s="81"/>
      <c r="AP888" s="81"/>
      <c r="AQ888" s="81"/>
      <c r="AR888" s="81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11"/>
      <c r="BF888" s="11"/>
      <c r="BG888" s="11"/>
      <c r="BH888" s="11"/>
      <c r="BI888" s="11"/>
      <c r="BJ888" s="11"/>
      <c r="BK888" s="11"/>
      <c r="BL888" s="11"/>
      <c r="BN888" s="36"/>
      <c r="BO888" s="400"/>
      <c r="BP888" s="81"/>
      <c r="BQ888" s="81"/>
      <c r="BR888" s="81"/>
      <c r="BS888" s="81"/>
      <c r="BT888" s="36"/>
      <c r="BU888" s="36"/>
      <c r="BV888" s="81"/>
      <c r="BW888" s="81"/>
    </row>
    <row r="889" spans="1:75" ht="15.75">
      <c r="A889" s="395"/>
      <c r="B889" s="396"/>
      <c r="C889" s="156"/>
      <c r="D889" s="271"/>
      <c r="E889" s="156"/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  <c r="Q889" s="156"/>
      <c r="R889" s="156"/>
      <c r="S889" s="156"/>
      <c r="T889" s="156"/>
      <c r="U889" s="157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L889" s="81"/>
      <c r="AM889" s="81"/>
      <c r="AN889" s="81"/>
      <c r="AO889" s="81"/>
      <c r="AP889" s="81"/>
      <c r="AQ889" s="81"/>
      <c r="AR889" s="81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11"/>
      <c r="BF889" s="11"/>
      <c r="BG889" s="11"/>
      <c r="BH889" s="11"/>
      <c r="BI889" s="11"/>
      <c r="BJ889" s="11"/>
      <c r="BK889" s="11"/>
      <c r="BL889" s="11"/>
      <c r="BN889" s="36"/>
      <c r="BO889" s="400"/>
      <c r="BP889" s="81"/>
      <c r="BQ889" s="81"/>
      <c r="BR889" s="81"/>
      <c r="BS889" s="81"/>
      <c r="BT889" s="36"/>
      <c r="BU889" s="36"/>
      <c r="BV889" s="81"/>
      <c r="BW889" s="81"/>
    </row>
    <row r="890" spans="1:75" ht="15.75">
      <c r="A890" s="395"/>
      <c r="B890" s="396"/>
      <c r="C890" s="156"/>
      <c r="D890" s="271"/>
      <c r="E890" s="156"/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  <c r="Q890" s="156"/>
      <c r="R890" s="156"/>
      <c r="S890" s="156"/>
      <c r="T890" s="156"/>
      <c r="U890" s="157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L890" s="81"/>
      <c r="AM890" s="81"/>
      <c r="AN890" s="81"/>
      <c r="AO890" s="81"/>
      <c r="AP890" s="81"/>
      <c r="AQ890" s="81"/>
      <c r="AR890" s="81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11"/>
      <c r="BF890" s="11"/>
      <c r="BG890" s="11"/>
      <c r="BH890" s="11"/>
      <c r="BI890" s="11"/>
      <c r="BJ890" s="11"/>
      <c r="BK890" s="11"/>
      <c r="BL890" s="11"/>
      <c r="BN890" s="36"/>
      <c r="BO890" s="400"/>
      <c r="BP890" s="81"/>
      <c r="BQ890" s="81"/>
      <c r="BR890" s="81"/>
      <c r="BS890" s="81"/>
      <c r="BT890" s="36"/>
      <c r="BU890" s="36"/>
      <c r="BV890" s="81"/>
      <c r="BW890" s="81"/>
    </row>
    <row r="891" spans="1:75" ht="15.75">
      <c r="A891" s="395"/>
      <c r="B891" s="396"/>
      <c r="C891" s="156"/>
      <c r="D891" s="271"/>
      <c r="E891" s="156"/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  <c r="Q891" s="156"/>
      <c r="R891" s="156"/>
      <c r="S891" s="156"/>
      <c r="T891" s="156"/>
      <c r="U891" s="157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L891" s="81"/>
      <c r="AM891" s="81"/>
      <c r="AN891" s="81"/>
      <c r="AO891" s="81"/>
      <c r="AP891" s="81"/>
      <c r="AQ891" s="81"/>
      <c r="AR891" s="81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11"/>
      <c r="BF891" s="11"/>
      <c r="BG891" s="11"/>
      <c r="BH891" s="11"/>
      <c r="BI891" s="11"/>
      <c r="BJ891" s="11"/>
      <c r="BK891" s="11"/>
      <c r="BL891" s="11"/>
      <c r="BN891" s="36"/>
      <c r="BO891" s="400"/>
      <c r="BP891" s="81"/>
      <c r="BQ891" s="81"/>
      <c r="BR891" s="81"/>
      <c r="BS891" s="81"/>
      <c r="BT891" s="36"/>
      <c r="BU891" s="36"/>
      <c r="BV891" s="81"/>
      <c r="BW891" s="81"/>
    </row>
    <row r="892" spans="1:75" ht="15.75">
      <c r="A892" s="395"/>
      <c r="B892" s="396"/>
      <c r="C892" s="156"/>
      <c r="D892" s="271"/>
      <c r="E892" s="15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7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L892" s="81"/>
      <c r="AM892" s="81"/>
      <c r="AN892" s="81"/>
      <c r="AO892" s="81"/>
      <c r="AP892" s="81"/>
      <c r="AQ892" s="81"/>
      <c r="AR892" s="81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11"/>
      <c r="BF892" s="11"/>
      <c r="BG892" s="11"/>
      <c r="BH892" s="11"/>
      <c r="BI892" s="11"/>
      <c r="BJ892" s="11"/>
      <c r="BK892" s="11"/>
      <c r="BL892" s="11"/>
      <c r="BN892" s="36"/>
      <c r="BO892" s="400"/>
      <c r="BP892" s="81"/>
      <c r="BQ892" s="81"/>
      <c r="BR892" s="81"/>
      <c r="BS892" s="81"/>
      <c r="BT892" s="36"/>
      <c r="BU892" s="36"/>
      <c r="BV892" s="81"/>
      <c r="BW892" s="81"/>
    </row>
    <row r="893" spans="1:75" ht="15.75">
      <c r="A893" s="395"/>
      <c r="B893" s="396"/>
      <c r="C893" s="156"/>
      <c r="D893" s="271"/>
      <c r="E893" s="156"/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  <c r="Q893" s="156"/>
      <c r="R893" s="156"/>
      <c r="S893" s="156"/>
      <c r="T893" s="156"/>
      <c r="U893" s="157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L893" s="81"/>
      <c r="AM893" s="81"/>
      <c r="AN893" s="81"/>
      <c r="AO893" s="81"/>
      <c r="AP893" s="81"/>
      <c r="AQ893" s="81"/>
      <c r="AR893" s="81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11"/>
      <c r="BF893" s="11"/>
      <c r="BG893" s="11"/>
      <c r="BH893" s="11"/>
      <c r="BI893" s="11"/>
      <c r="BJ893" s="11"/>
      <c r="BK893" s="11"/>
      <c r="BL893" s="11"/>
      <c r="BN893" s="36"/>
      <c r="BO893" s="400"/>
      <c r="BP893" s="81"/>
      <c r="BQ893" s="81"/>
      <c r="BR893" s="81"/>
      <c r="BS893" s="81"/>
      <c r="BT893" s="36"/>
      <c r="BU893" s="36"/>
      <c r="BV893" s="81"/>
      <c r="BW893" s="81"/>
    </row>
    <row r="894" spans="1:75" ht="15.75">
      <c r="A894" s="395"/>
      <c r="B894" s="396"/>
      <c r="C894" s="156"/>
      <c r="D894" s="271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  <c r="S894" s="156"/>
      <c r="T894" s="156"/>
      <c r="U894" s="157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L894" s="81"/>
      <c r="AM894" s="81"/>
      <c r="AN894" s="81"/>
      <c r="AO894" s="81"/>
      <c r="AP894" s="81"/>
      <c r="AQ894" s="81"/>
      <c r="AR894" s="81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11"/>
      <c r="BF894" s="11"/>
      <c r="BG894" s="11"/>
      <c r="BH894" s="11"/>
      <c r="BI894" s="11"/>
      <c r="BJ894" s="11"/>
      <c r="BK894" s="11"/>
      <c r="BL894" s="11"/>
      <c r="BN894" s="36"/>
      <c r="BO894" s="400"/>
      <c r="BP894" s="81"/>
      <c r="BQ894" s="81"/>
      <c r="BR894" s="81"/>
      <c r="BS894" s="81"/>
      <c r="BT894" s="36"/>
      <c r="BU894" s="36"/>
      <c r="BV894" s="81"/>
      <c r="BW894" s="81"/>
    </row>
    <row r="895" spans="1:75" ht="15.75">
      <c r="A895" s="395"/>
      <c r="B895" s="396"/>
      <c r="C895" s="156"/>
      <c r="D895" s="271"/>
      <c r="E895" s="156"/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  <c r="Q895" s="156"/>
      <c r="R895" s="156"/>
      <c r="S895" s="156"/>
      <c r="T895" s="156"/>
      <c r="U895" s="157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L895" s="81"/>
      <c r="AM895" s="81"/>
      <c r="AN895" s="81"/>
      <c r="AO895" s="81"/>
      <c r="AP895" s="81"/>
      <c r="AQ895" s="81"/>
      <c r="AR895" s="81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11"/>
      <c r="BF895" s="11"/>
      <c r="BG895" s="11"/>
      <c r="BH895" s="11"/>
      <c r="BI895" s="11"/>
      <c r="BJ895" s="11"/>
      <c r="BK895" s="11"/>
      <c r="BL895" s="11"/>
      <c r="BN895" s="36"/>
      <c r="BO895" s="400"/>
      <c r="BP895" s="81"/>
      <c r="BQ895" s="81"/>
      <c r="BR895" s="81"/>
      <c r="BS895" s="81"/>
      <c r="BT895" s="36"/>
      <c r="BU895" s="36"/>
      <c r="BV895" s="81"/>
      <c r="BW895" s="81"/>
    </row>
    <row r="896" spans="1:75" ht="15.75">
      <c r="A896" s="395"/>
      <c r="B896" s="396"/>
      <c r="C896" s="156"/>
      <c r="D896" s="271"/>
      <c r="E896" s="156"/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  <c r="Q896" s="156"/>
      <c r="R896" s="156"/>
      <c r="S896" s="156"/>
      <c r="T896" s="156"/>
      <c r="U896" s="157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L896" s="81"/>
      <c r="AM896" s="81"/>
      <c r="AN896" s="81"/>
      <c r="AO896" s="81"/>
      <c r="AP896" s="81"/>
      <c r="AQ896" s="81"/>
      <c r="AR896" s="81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11"/>
      <c r="BF896" s="11"/>
      <c r="BG896" s="11"/>
      <c r="BH896" s="11"/>
      <c r="BI896" s="11"/>
      <c r="BJ896" s="11"/>
      <c r="BK896" s="11"/>
      <c r="BL896" s="11"/>
      <c r="BN896" s="36"/>
      <c r="BO896" s="400"/>
      <c r="BP896" s="81"/>
      <c r="BQ896" s="81"/>
      <c r="BR896" s="81"/>
      <c r="BS896" s="81"/>
      <c r="BT896" s="36"/>
      <c r="BU896" s="36"/>
      <c r="BV896" s="81"/>
      <c r="BW896" s="81"/>
    </row>
    <row r="897" spans="1:75" ht="15.75">
      <c r="A897" s="395"/>
      <c r="B897" s="396"/>
      <c r="C897" s="156"/>
      <c r="D897" s="271"/>
      <c r="E897" s="156"/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  <c r="Q897" s="156"/>
      <c r="R897" s="156"/>
      <c r="S897" s="156"/>
      <c r="T897" s="156"/>
      <c r="U897" s="157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L897" s="81"/>
      <c r="AM897" s="81"/>
      <c r="AN897" s="81"/>
      <c r="AO897" s="81"/>
      <c r="AP897" s="81"/>
      <c r="AQ897" s="81"/>
      <c r="AR897" s="81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11"/>
      <c r="BF897" s="11"/>
      <c r="BG897" s="11"/>
      <c r="BH897" s="11"/>
      <c r="BI897" s="11"/>
      <c r="BJ897" s="11"/>
      <c r="BK897" s="11"/>
      <c r="BL897" s="11"/>
      <c r="BN897" s="36"/>
      <c r="BO897" s="400"/>
      <c r="BP897" s="81"/>
      <c r="BQ897" s="81"/>
      <c r="BR897" s="81"/>
      <c r="BS897" s="81"/>
      <c r="BT897" s="36"/>
      <c r="BU897" s="36"/>
      <c r="BV897" s="81"/>
      <c r="BW897" s="81"/>
    </row>
    <row r="898" spans="1:75" ht="15.75">
      <c r="A898" s="395"/>
      <c r="B898" s="396"/>
      <c r="C898" s="156"/>
      <c r="D898" s="271"/>
      <c r="E898" s="156"/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  <c r="Q898" s="156"/>
      <c r="R898" s="156"/>
      <c r="S898" s="156"/>
      <c r="T898" s="156"/>
      <c r="U898" s="157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L898" s="81"/>
      <c r="AM898" s="81"/>
      <c r="AN898" s="81"/>
      <c r="AO898" s="81"/>
      <c r="AP898" s="81"/>
      <c r="AQ898" s="81"/>
      <c r="AR898" s="81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11"/>
      <c r="BF898" s="11"/>
      <c r="BG898" s="11"/>
      <c r="BH898" s="11"/>
      <c r="BI898" s="11"/>
      <c r="BJ898" s="11"/>
      <c r="BK898" s="11"/>
      <c r="BL898" s="11"/>
      <c r="BN898" s="36"/>
      <c r="BO898" s="400"/>
      <c r="BP898" s="81"/>
      <c r="BQ898" s="81"/>
      <c r="BR898" s="81"/>
      <c r="BS898" s="81"/>
      <c r="BT898" s="36"/>
      <c r="BU898" s="36"/>
      <c r="BV898" s="81"/>
      <c r="BW898" s="81"/>
    </row>
    <row r="899" spans="1:75" ht="15.75">
      <c r="A899" s="395"/>
      <c r="B899" s="396"/>
      <c r="C899" s="156"/>
      <c r="D899" s="271"/>
      <c r="E899" s="156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  <c r="Q899" s="156"/>
      <c r="R899" s="156"/>
      <c r="S899" s="156"/>
      <c r="T899" s="156"/>
      <c r="U899" s="157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L899" s="81"/>
      <c r="AM899" s="81"/>
      <c r="AN899" s="81"/>
      <c r="AO899" s="81"/>
      <c r="AP899" s="81"/>
      <c r="AQ899" s="81"/>
      <c r="AR899" s="81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11"/>
      <c r="BF899" s="11"/>
      <c r="BG899" s="11"/>
      <c r="BH899" s="11"/>
      <c r="BI899" s="11"/>
      <c r="BJ899" s="11"/>
      <c r="BK899" s="11"/>
      <c r="BL899" s="11"/>
      <c r="BN899" s="36"/>
      <c r="BO899" s="400"/>
      <c r="BP899" s="81"/>
      <c r="BQ899" s="81"/>
      <c r="BR899" s="81"/>
      <c r="BS899" s="81"/>
      <c r="BT899" s="36"/>
      <c r="BU899" s="36"/>
      <c r="BV899" s="81"/>
      <c r="BW899" s="81"/>
    </row>
    <row r="900" spans="1:75" ht="15.75">
      <c r="A900" s="395"/>
      <c r="B900" s="396"/>
      <c r="C900" s="156"/>
      <c r="D900" s="271"/>
      <c r="E900" s="156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  <c r="Q900" s="156"/>
      <c r="R900" s="156"/>
      <c r="S900" s="156"/>
      <c r="T900" s="156"/>
      <c r="U900" s="157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L900" s="81"/>
      <c r="AM900" s="81"/>
      <c r="AN900" s="81"/>
      <c r="AO900" s="81"/>
      <c r="AP900" s="81"/>
      <c r="AQ900" s="81"/>
      <c r="AR900" s="81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11"/>
      <c r="BF900" s="11"/>
      <c r="BG900" s="11"/>
      <c r="BH900" s="11"/>
      <c r="BI900" s="11"/>
      <c r="BJ900" s="11"/>
      <c r="BK900" s="11"/>
      <c r="BL900" s="11"/>
      <c r="BN900" s="36"/>
      <c r="BO900" s="400"/>
      <c r="BP900" s="81"/>
      <c r="BQ900" s="81"/>
      <c r="BR900" s="81"/>
      <c r="BS900" s="81"/>
      <c r="BT900" s="36"/>
      <c r="BU900" s="36"/>
      <c r="BV900" s="81"/>
      <c r="BW900" s="81"/>
    </row>
    <row r="901" spans="1:75" ht="15.75">
      <c r="A901" s="395"/>
      <c r="B901" s="396"/>
      <c r="C901" s="156"/>
      <c r="D901" s="271"/>
      <c r="E901" s="156"/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  <c r="Q901" s="156"/>
      <c r="R901" s="156"/>
      <c r="S901" s="156"/>
      <c r="T901" s="156"/>
      <c r="U901" s="157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L901" s="81"/>
      <c r="AM901" s="81"/>
      <c r="AN901" s="81"/>
      <c r="AO901" s="81"/>
      <c r="AP901" s="81"/>
      <c r="AQ901" s="81"/>
      <c r="AR901" s="81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11"/>
      <c r="BF901" s="11"/>
      <c r="BG901" s="11"/>
      <c r="BH901" s="11"/>
      <c r="BI901" s="11"/>
      <c r="BJ901" s="11"/>
      <c r="BK901" s="11"/>
      <c r="BL901" s="11"/>
      <c r="BN901" s="36"/>
      <c r="BO901" s="400"/>
      <c r="BP901" s="81"/>
      <c r="BQ901" s="81"/>
      <c r="BR901" s="81"/>
      <c r="BS901" s="81"/>
      <c r="BT901" s="36"/>
      <c r="BU901" s="36"/>
      <c r="BV901" s="81"/>
      <c r="BW901" s="81"/>
    </row>
    <row r="902" spans="1:75" ht="15.75">
      <c r="A902" s="395"/>
      <c r="B902" s="396"/>
      <c r="C902" s="156"/>
      <c r="D902" s="271"/>
      <c r="E902" s="156"/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  <c r="Q902" s="156"/>
      <c r="R902" s="156"/>
      <c r="S902" s="156"/>
      <c r="T902" s="156"/>
      <c r="U902" s="157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L902" s="81"/>
      <c r="AM902" s="81"/>
      <c r="AN902" s="81"/>
      <c r="AO902" s="81"/>
      <c r="AP902" s="81"/>
      <c r="AQ902" s="81"/>
      <c r="AR902" s="81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11"/>
      <c r="BF902" s="11"/>
      <c r="BG902" s="11"/>
      <c r="BH902" s="11"/>
      <c r="BI902" s="11"/>
      <c r="BJ902" s="11"/>
      <c r="BK902" s="11"/>
      <c r="BL902" s="11"/>
      <c r="BN902" s="36"/>
      <c r="BO902" s="400"/>
      <c r="BP902" s="81"/>
      <c r="BQ902" s="81"/>
      <c r="BR902" s="81"/>
      <c r="BS902" s="81"/>
      <c r="BT902" s="36"/>
      <c r="BU902" s="36"/>
      <c r="BV902" s="81"/>
      <c r="BW902" s="81"/>
    </row>
    <row r="903" spans="1:75" ht="15.75">
      <c r="A903" s="395"/>
      <c r="B903" s="396"/>
      <c r="C903" s="156"/>
      <c r="D903" s="271"/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  <c r="Q903" s="156"/>
      <c r="R903" s="156"/>
      <c r="S903" s="156"/>
      <c r="T903" s="156"/>
      <c r="U903" s="157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L903" s="81"/>
      <c r="AM903" s="81"/>
      <c r="AN903" s="81"/>
      <c r="AO903" s="81"/>
      <c r="AP903" s="81"/>
      <c r="AQ903" s="81"/>
      <c r="AR903" s="81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11"/>
      <c r="BF903" s="11"/>
      <c r="BG903" s="11"/>
      <c r="BH903" s="11"/>
      <c r="BI903" s="11"/>
      <c r="BJ903" s="11"/>
      <c r="BK903" s="11"/>
      <c r="BL903" s="11"/>
      <c r="BN903" s="36"/>
      <c r="BO903" s="400"/>
      <c r="BP903" s="81"/>
      <c r="BQ903" s="81"/>
      <c r="BR903" s="81"/>
      <c r="BS903" s="81"/>
      <c r="BT903" s="36"/>
      <c r="BU903" s="36"/>
      <c r="BV903" s="81"/>
      <c r="BW903" s="81"/>
    </row>
    <row r="904" spans="1:75" ht="15.75">
      <c r="A904" s="395"/>
      <c r="B904" s="396"/>
      <c r="C904" s="156"/>
      <c r="D904" s="271"/>
      <c r="E904" s="156"/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  <c r="Q904" s="156"/>
      <c r="R904" s="156"/>
      <c r="S904" s="156"/>
      <c r="T904" s="156"/>
      <c r="U904" s="157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L904" s="81"/>
      <c r="AM904" s="81"/>
      <c r="AN904" s="81"/>
      <c r="AO904" s="81"/>
      <c r="AP904" s="81"/>
      <c r="AQ904" s="81"/>
      <c r="AR904" s="81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11"/>
      <c r="BF904" s="11"/>
      <c r="BG904" s="11"/>
      <c r="BH904" s="11"/>
      <c r="BI904" s="11"/>
      <c r="BJ904" s="11"/>
      <c r="BK904" s="11"/>
      <c r="BL904" s="11"/>
      <c r="BN904" s="36"/>
      <c r="BO904" s="400"/>
      <c r="BP904" s="81"/>
      <c r="BQ904" s="81"/>
      <c r="BR904" s="81"/>
      <c r="BS904" s="81"/>
      <c r="BT904" s="36"/>
      <c r="BU904" s="36"/>
      <c r="BV904" s="81"/>
      <c r="BW904" s="81"/>
    </row>
    <row r="905" spans="1:75" ht="15.75">
      <c r="A905" s="395"/>
      <c r="B905" s="396"/>
      <c r="C905" s="156"/>
      <c r="D905" s="271"/>
      <c r="E905" s="156"/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  <c r="Q905" s="156"/>
      <c r="R905" s="156"/>
      <c r="S905" s="156"/>
      <c r="T905" s="156"/>
      <c r="U905" s="157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L905" s="81"/>
      <c r="AM905" s="81"/>
      <c r="AN905" s="81"/>
      <c r="AO905" s="81"/>
      <c r="AP905" s="81"/>
      <c r="AQ905" s="81"/>
      <c r="AR905" s="81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11"/>
      <c r="BF905" s="11"/>
      <c r="BG905" s="11"/>
      <c r="BH905" s="11"/>
      <c r="BI905" s="11"/>
      <c r="BJ905" s="11"/>
      <c r="BK905" s="11"/>
      <c r="BL905" s="11"/>
      <c r="BN905" s="36"/>
      <c r="BO905" s="400"/>
      <c r="BP905" s="81"/>
      <c r="BQ905" s="81"/>
      <c r="BR905" s="81"/>
      <c r="BS905" s="81"/>
      <c r="BT905" s="36"/>
      <c r="BU905" s="36"/>
      <c r="BV905" s="81"/>
      <c r="BW905" s="81"/>
    </row>
    <row r="906" spans="1:75" ht="15.75">
      <c r="A906" s="395"/>
      <c r="B906" s="396"/>
      <c r="C906" s="156"/>
      <c r="D906" s="271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7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L906" s="81"/>
      <c r="AM906" s="81"/>
      <c r="AN906" s="81"/>
      <c r="AO906" s="81"/>
      <c r="AP906" s="81"/>
      <c r="AQ906" s="81"/>
      <c r="AR906" s="81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11"/>
      <c r="BF906" s="11"/>
      <c r="BG906" s="11"/>
      <c r="BH906" s="11"/>
      <c r="BI906" s="11"/>
      <c r="BJ906" s="11"/>
      <c r="BK906" s="11"/>
      <c r="BL906" s="11"/>
      <c r="BN906" s="36"/>
      <c r="BO906" s="400"/>
      <c r="BP906" s="81"/>
      <c r="BQ906" s="81"/>
      <c r="BR906" s="81"/>
      <c r="BS906" s="81"/>
      <c r="BT906" s="36"/>
      <c r="BU906" s="36"/>
      <c r="BV906" s="81"/>
      <c r="BW906" s="81"/>
    </row>
    <row r="907" spans="1:75" ht="15.75">
      <c r="A907" s="395"/>
      <c r="B907" s="396"/>
      <c r="C907" s="156"/>
      <c r="D907" s="271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7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L907" s="81"/>
      <c r="AM907" s="81"/>
      <c r="AN907" s="81"/>
      <c r="AO907" s="81"/>
      <c r="AP907" s="81"/>
      <c r="AQ907" s="81"/>
      <c r="AR907" s="81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11"/>
      <c r="BF907" s="11"/>
      <c r="BG907" s="11"/>
      <c r="BH907" s="11"/>
      <c r="BI907" s="11"/>
      <c r="BJ907" s="11"/>
      <c r="BK907" s="11"/>
      <c r="BL907" s="11"/>
      <c r="BN907" s="36"/>
      <c r="BO907" s="400"/>
      <c r="BP907" s="81"/>
      <c r="BQ907" s="81"/>
      <c r="BR907" s="81"/>
      <c r="BS907" s="81"/>
      <c r="BT907" s="36"/>
      <c r="BU907" s="36"/>
      <c r="BV907" s="81"/>
      <c r="BW907" s="81"/>
    </row>
    <row r="908" spans="1:75" ht="15.75">
      <c r="A908" s="395"/>
      <c r="B908" s="396"/>
      <c r="C908" s="156"/>
      <c r="D908" s="271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7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L908" s="81"/>
      <c r="AM908" s="81"/>
      <c r="AN908" s="81"/>
      <c r="AO908" s="81"/>
      <c r="AP908" s="81"/>
      <c r="AQ908" s="81"/>
      <c r="AR908" s="81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11"/>
      <c r="BF908" s="11"/>
      <c r="BG908" s="11"/>
      <c r="BH908" s="11"/>
      <c r="BI908" s="11"/>
      <c r="BJ908" s="11"/>
      <c r="BK908" s="11"/>
      <c r="BL908" s="11"/>
      <c r="BN908" s="36"/>
      <c r="BO908" s="400"/>
      <c r="BP908" s="81"/>
      <c r="BQ908" s="81"/>
      <c r="BR908" s="81"/>
      <c r="BS908" s="81"/>
      <c r="BT908" s="36"/>
      <c r="BU908" s="36"/>
      <c r="BV908" s="81"/>
      <c r="BW908" s="81"/>
    </row>
    <row r="909" spans="1:75" ht="15.75">
      <c r="A909" s="395"/>
      <c r="B909" s="396"/>
      <c r="C909" s="156"/>
      <c r="D909" s="271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7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L909" s="81"/>
      <c r="AM909" s="81"/>
      <c r="AN909" s="81"/>
      <c r="AO909" s="81"/>
      <c r="AP909" s="81"/>
      <c r="AQ909" s="81"/>
      <c r="AR909" s="81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11"/>
      <c r="BF909" s="11"/>
      <c r="BG909" s="11"/>
      <c r="BH909" s="11"/>
      <c r="BI909" s="11"/>
      <c r="BJ909" s="11"/>
      <c r="BK909" s="11"/>
      <c r="BL909" s="11"/>
      <c r="BN909" s="36"/>
      <c r="BO909" s="400"/>
      <c r="BP909" s="81"/>
      <c r="BQ909" s="81"/>
      <c r="BR909" s="81"/>
      <c r="BS909" s="81"/>
      <c r="BT909" s="36"/>
      <c r="BU909" s="36"/>
      <c r="BV909" s="81"/>
      <c r="BW909" s="81"/>
    </row>
    <row r="910" spans="1:75" ht="15.75">
      <c r="A910" s="395"/>
      <c r="B910" s="396"/>
      <c r="C910" s="156"/>
      <c r="D910" s="271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7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L910" s="81"/>
      <c r="AM910" s="81"/>
      <c r="AN910" s="81"/>
      <c r="AO910" s="81"/>
      <c r="AP910" s="81"/>
      <c r="AQ910" s="81"/>
      <c r="AR910" s="81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11"/>
      <c r="BF910" s="11"/>
      <c r="BG910" s="11"/>
      <c r="BH910" s="11"/>
      <c r="BI910" s="11"/>
      <c r="BJ910" s="11"/>
      <c r="BK910" s="11"/>
      <c r="BL910" s="11"/>
      <c r="BN910" s="36"/>
      <c r="BO910" s="400"/>
      <c r="BP910" s="81"/>
      <c r="BQ910" s="81"/>
      <c r="BR910" s="81"/>
      <c r="BS910" s="81"/>
      <c r="BT910" s="36"/>
      <c r="BU910" s="36"/>
      <c r="BV910" s="81"/>
      <c r="BW910" s="81"/>
    </row>
    <row r="911" spans="1:75" ht="15.75">
      <c r="A911" s="395"/>
      <c r="B911" s="396"/>
      <c r="C911" s="156"/>
      <c r="D911" s="271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7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L911" s="81"/>
      <c r="AM911" s="81"/>
      <c r="AN911" s="81"/>
      <c r="AO911" s="81"/>
      <c r="AP911" s="81"/>
      <c r="AQ911" s="81"/>
      <c r="AR911" s="81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11"/>
      <c r="BF911" s="11"/>
      <c r="BG911" s="11"/>
      <c r="BH911" s="11"/>
      <c r="BI911" s="11"/>
      <c r="BJ911" s="11"/>
      <c r="BK911" s="11"/>
      <c r="BL911" s="11"/>
      <c r="BN911" s="36"/>
      <c r="BO911" s="400"/>
      <c r="BP911" s="81"/>
      <c r="BQ911" s="81"/>
      <c r="BR911" s="81"/>
      <c r="BS911" s="81"/>
      <c r="BT911" s="36"/>
      <c r="BU911" s="36"/>
      <c r="BV911" s="81"/>
      <c r="BW911" s="81"/>
    </row>
    <row r="912" spans="1:75" ht="15.75">
      <c r="A912" s="395"/>
      <c r="B912" s="396"/>
      <c r="C912" s="156"/>
      <c r="D912" s="271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7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L912" s="81"/>
      <c r="AM912" s="81"/>
      <c r="AN912" s="81"/>
      <c r="AO912" s="81"/>
      <c r="AP912" s="81"/>
      <c r="AQ912" s="81"/>
      <c r="AR912" s="81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11"/>
      <c r="BF912" s="11"/>
      <c r="BG912" s="11"/>
      <c r="BH912" s="11"/>
      <c r="BI912" s="11"/>
      <c r="BJ912" s="11"/>
      <c r="BK912" s="11"/>
      <c r="BL912" s="11"/>
      <c r="BN912" s="36"/>
      <c r="BO912" s="400"/>
      <c r="BP912" s="81"/>
      <c r="BQ912" s="81"/>
      <c r="BR912" s="81"/>
      <c r="BS912" s="81"/>
      <c r="BT912" s="36"/>
      <c r="BU912" s="36"/>
      <c r="BV912" s="81"/>
      <c r="BW912" s="81"/>
    </row>
    <row r="913" spans="1:75" ht="15.75">
      <c r="A913" s="395"/>
      <c r="B913" s="396"/>
      <c r="C913" s="156"/>
      <c r="D913" s="271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7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L913" s="81"/>
      <c r="AM913" s="81"/>
      <c r="AN913" s="81"/>
      <c r="AO913" s="81"/>
      <c r="AP913" s="81"/>
      <c r="AQ913" s="81"/>
      <c r="AR913" s="81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11"/>
      <c r="BF913" s="11"/>
      <c r="BG913" s="11"/>
      <c r="BH913" s="11"/>
      <c r="BI913" s="11"/>
      <c r="BJ913" s="11"/>
      <c r="BK913" s="11"/>
      <c r="BL913" s="11"/>
      <c r="BN913" s="36"/>
      <c r="BO913" s="400"/>
      <c r="BP913" s="81"/>
      <c r="BQ913" s="81"/>
      <c r="BR913" s="81"/>
      <c r="BS913" s="81"/>
      <c r="BT913" s="36"/>
      <c r="BU913" s="36"/>
      <c r="BV913" s="81"/>
      <c r="BW913" s="81"/>
    </row>
    <row r="914" spans="1:75" ht="15.75">
      <c r="A914" s="395"/>
      <c r="B914" s="396"/>
      <c r="C914" s="156"/>
      <c r="D914" s="271"/>
      <c r="E914" s="156"/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7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L914" s="81"/>
      <c r="AM914" s="81"/>
      <c r="AN914" s="81"/>
      <c r="AO914" s="81"/>
      <c r="AP914" s="81"/>
      <c r="AQ914" s="81"/>
      <c r="AR914" s="81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11"/>
      <c r="BF914" s="11"/>
      <c r="BG914" s="11"/>
      <c r="BH914" s="11"/>
      <c r="BI914" s="11"/>
      <c r="BJ914" s="11"/>
      <c r="BK914" s="11"/>
      <c r="BL914" s="11"/>
      <c r="BN914" s="36"/>
      <c r="BO914" s="400"/>
      <c r="BP914" s="81"/>
      <c r="BQ914" s="81"/>
      <c r="BR914" s="81"/>
      <c r="BS914" s="81"/>
      <c r="BT914" s="36"/>
      <c r="BU914" s="36"/>
      <c r="BV914" s="81"/>
      <c r="BW914" s="81"/>
    </row>
    <row r="915" spans="1:75" ht="15.75">
      <c r="A915" s="395"/>
      <c r="B915" s="396"/>
      <c r="C915" s="156"/>
      <c r="D915" s="271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7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L915" s="81"/>
      <c r="AM915" s="81"/>
      <c r="AN915" s="81"/>
      <c r="AO915" s="81"/>
      <c r="AP915" s="81"/>
      <c r="AQ915" s="81"/>
      <c r="AR915" s="81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11"/>
      <c r="BF915" s="11"/>
      <c r="BG915" s="11"/>
      <c r="BH915" s="11"/>
      <c r="BI915" s="11"/>
      <c r="BJ915" s="11"/>
      <c r="BK915" s="11"/>
      <c r="BL915" s="11"/>
      <c r="BN915" s="36"/>
      <c r="BO915" s="400"/>
      <c r="BP915" s="81"/>
      <c r="BQ915" s="81"/>
      <c r="BR915" s="81"/>
      <c r="BS915" s="81"/>
      <c r="BT915" s="36"/>
      <c r="BU915" s="36"/>
      <c r="BV915" s="81"/>
      <c r="BW915" s="81"/>
    </row>
    <row r="916" spans="1:75" ht="15.75">
      <c r="A916" s="395"/>
      <c r="B916" s="396"/>
      <c r="C916" s="156"/>
      <c r="D916" s="271"/>
      <c r="E916" s="156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7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L916" s="81"/>
      <c r="AM916" s="81"/>
      <c r="AN916" s="81"/>
      <c r="AO916" s="81"/>
      <c r="AP916" s="81"/>
      <c r="AQ916" s="81"/>
      <c r="AR916" s="81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11"/>
      <c r="BF916" s="11"/>
      <c r="BG916" s="11"/>
      <c r="BH916" s="11"/>
      <c r="BI916" s="11"/>
      <c r="BJ916" s="11"/>
      <c r="BK916" s="11"/>
      <c r="BL916" s="11"/>
      <c r="BN916" s="36"/>
      <c r="BO916" s="400"/>
      <c r="BP916" s="81"/>
      <c r="BQ916" s="81"/>
      <c r="BR916" s="81"/>
      <c r="BS916" s="81"/>
      <c r="BT916" s="36"/>
      <c r="BU916" s="36"/>
      <c r="BV916" s="81"/>
      <c r="BW916" s="81"/>
    </row>
    <row r="917" spans="1:75" ht="15.75">
      <c r="A917" s="395"/>
      <c r="B917" s="396"/>
      <c r="C917" s="156"/>
      <c r="D917" s="271"/>
      <c r="E917" s="156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7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L917" s="81"/>
      <c r="AM917" s="81"/>
      <c r="AN917" s="81"/>
      <c r="AO917" s="81"/>
      <c r="AP917" s="81"/>
      <c r="AQ917" s="81"/>
      <c r="AR917" s="81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11"/>
      <c r="BF917" s="11"/>
      <c r="BG917" s="11"/>
      <c r="BH917" s="11"/>
      <c r="BI917" s="11"/>
      <c r="BJ917" s="11"/>
      <c r="BK917" s="11"/>
      <c r="BL917" s="11"/>
      <c r="BN917" s="36"/>
      <c r="BO917" s="400"/>
      <c r="BP917" s="81"/>
      <c r="BQ917" s="81"/>
      <c r="BR917" s="81"/>
      <c r="BS917" s="81"/>
      <c r="BT917" s="36"/>
      <c r="BU917" s="36"/>
      <c r="BV917" s="81"/>
      <c r="BW917" s="81"/>
    </row>
    <row r="918" spans="1:75" ht="15.75">
      <c r="A918" s="395"/>
      <c r="B918" s="396"/>
      <c r="C918" s="156"/>
      <c r="D918" s="271"/>
      <c r="E918" s="156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7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L918" s="81"/>
      <c r="AM918" s="81"/>
      <c r="AN918" s="81"/>
      <c r="AO918" s="81"/>
      <c r="AP918" s="81"/>
      <c r="AQ918" s="81"/>
      <c r="AR918" s="81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11"/>
      <c r="BF918" s="11"/>
      <c r="BG918" s="11"/>
      <c r="BH918" s="11"/>
      <c r="BI918" s="11"/>
      <c r="BJ918" s="11"/>
      <c r="BK918" s="11"/>
      <c r="BL918" s="11"/>
      <c r="BN918" s="36"/>
      <c r="BO918" s="400"/>
      <c r="BP918" s="81"/>
      <c r="BQ918" s="81"/>
      <c r="BR918" s="81"/>
      <c r="BS918" s="81"/>
      <c r="BT918" s="36"/>
      <c r="BU918" s="36"/>
      <c r="BV918" s="81"/>
      <c r="BW918" s="81"/>
    </row>
    <row r="919" spans="1:75" ht="15.75">
      <c r="A919" s="395"/>
      <c r="B919" s="396"/>
      <c r="C919" s="156"/>
      <c r="D919" s="271"/>
      <c r="E919" s="156"/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7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L919" s="81"/>
      <c r="AM919" s="81"/>
      <c r="AN919" s="81"/>
      <c r="AO919" s="81"/>
      <c r="AP919" s="81"/>
      <c r="AQ919" s="81"/>
      <c r="AR919" s="81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11"/>
      <c r="BF919" s="11"/>
      <c r="BG919" s="11"/>
      <c r="BH919" s="11"/>
      <c r="BI919" s="11"/>
      <c r="BJ919" s="11"/>
      <c r="BK919" s="11"/>
      <c r="BL919" s="11"/>
      <c r="BN919" s="36"/>
      <c r="BO919" s="400"/>
      <c r="BP919" s="81"/>
      <c r="BQ919" s="81"/>
      <c r="BR919" s="81"/>
      <c r="BS919" s="81"/>
      <c r="BT919" s="36"/>
      <c r="BU919" s="36"/>
      <c r="BV919" s="81"/>
      <c r="BW919" s="81"/>
    </row>
    <row r="920" spans="1:75" ht="15.75">
      <c r="A920" s="395"/>
      <c r="B920" s="396"/>
      <c r="C920" s="156"/>
      <c r="D920" s="271"/>
      <c r="E920" s="156"/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7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L920" s="81"/>
      <c r="AM920" s="81"/>
      <c r="AN920" s="81"/>
      <c r="AO920" s="81"/>
      <c r="AP920" s="81"/>
      <c r="AQ920" s="81"/>
      <c r="AR920" s="81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11"/>
      <c r="BF920" s="11"/>
      <c r="BG920" s="11"/>
      <c r="BH920" s="11"/>
      <c r="BI920" s="11"/>
      <c r="BJ920" s="11"/>
      <c r="BK920" s="11"/>
      <c r="BL920" s="11"/>
      <c r="BN920" s="36"/>
      <c r="BO920" s="400"/>
      <c r="BP920" s="81"/>
      <c r="BQ920" s="81"/>
      <c r="BR920" s="81"/>
      <c r="BS920" s="81"/>
      <c r="BT920" s="36"/>
      <c r="BU920" s="36"/>
      <c r="BV920" s="81"/>
      <c r="BW920" s="81"/>
    </row>
    <row r="921" spans="1:75" ht="15.75">
      <c r="A921" s="395"/>
      <c r="B921" s="396"/>
      <c r="C921" s="156"/>
      <c r="D921" s="271"/>
      <c r="E921" s="156"/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7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L921" s="81"/>
      <c r="AM921" s="81"/>
      <c r="AN921" s="81"/>
      <c r="AO921" s="81"/>
      <c r="AP921" s="81"/>
      <c r="AQ921" s="81"/>
      <c r="AR921" s="81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11"/>
      <c r="BF921" s="11"/>
      <c r="BG921" s="11"/>
      <c r="BH921" s="11"/>
      <c r="BI921" s="11"/>
      <c r="BJ921" s="11"/>
      <c r="BK921" s="11"/>
      <c r="BL921" s="11"/>
      <c r="BN921" s="36"/>
      <c r="BO921" s="400"/>
      <c r="BP921" s="81"/>
      <c r="BQ921" s="81"/>
      <c r="BR921" s="81"/>
      <c r="BS921" s="81"/>
      <c r="BT921" s="36"/>
      <c r="BU921" s="36"/>
      <c r="BV921" s="81"/>
      <c r="BW921" s="81"/>
    </row>
    <row r="922" spans="1:75" ht="15.75">
      <c r="A922" s="395"/>
      <c r="B922" s="396"/>
      <c r="C922" s="156"/>
      <c r="D922" s="271"/>
      <c r="E922" s="156"/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7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L922" s="81"/>
      <c r="AM922" s="81"/>
      <c r="AN922" s="81"/>
      <c r="AO922" s="81"/>
      <c r="AP922" s="81"/>
      <c r="AQ922" s="81"/>
      <c r="AR922" s="81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11"/>
      <c r="BF922" s="11"/>
      <c r="BG922" s="11"/>
      <c r="BH922" s="11"/>
      <c r="BI922" s="11"/>
      <c r="BJ922" s="11"/>
      <c r="BK922" s="11"/>
      <c r="BL922" s="11"/>
      <c r="BN922" s="36"/>
      <c r="BO922" s="400"/>
      <c r="BP922" s="81"/>
      <c r="BQ922" s="81"/>
      <c r="BR922" s="81"/>
      <c r="BS922" s="81"/>
      <c r="BT922" s="36"/>
      <c r="BU922" s="36"/>
      <c r="BV922" s="81"/>
      <c r="BW922" s="81"/>
    </row>
    <row r="923" spans="1:75" ht="15.75">
      <c r="A923" s="395"/>
      <c r="B923" s="396"/>
      <c r="C923" s="156"/>
      <c r="D923" s="271"/>
      <c r="E923" s="156"/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7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L923" s="81"/>
      <c r="AM923" s="81"/>
      <c r="AN923" s="81"/>
      <c r="AO923" s="81"/>
      <c r="AP923" s="81"/>
      <c r="AQ923" s="81"/>
      <c r="AR923" s="81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11"/>
      <c r="BF923" s="11"/>
      <c r="BG923" s="11"/>
      <c r="BH923" s="11"/>
      <c r="BI923" s="11"/>
      <c r="BJ923" s="11"/>
      <c r="BK923" s="11"/>
      <c r="BL923" s="11"/>
      <c r="BN923" s="36"/>
      <c r="BO923" s="400"/>
      <c r="BP923" s="81"/>
      <c r="BQ923" s="81"/>
      <c r="BR923" s="81"/>
      <c r="BS923" s="81"/>
      <c r="BT923" s="36"/>
      <c r="BU923" s="36"/>
      <c r="BV923" s="81"/>
      <c r="BW923" s="81"/>
    </row>
    <row r="924" spans="1:75" ht="15.75">
      <c r="A924" s="395"/>
      <c r="B924" s="396"/>
      <c r="C924" s="156"/>
      <c r="D924" s="271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7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L924" s="81"/>
      <c r="AM924" s="81"/>
      <c r="AN924" s="81"/>
      <c r="AO924" s="81"/>
      <c r="AP924" s="81"/>
      <c r="AQ924" s="81"/>
      <c r="AR924" s="81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11"/>
      <c r="BF924" s="11"/>
      <c r="BG924" s="11"/>
      <c r="BH924" s="11"/>
      <c r="BI924" s="11"/>
      <c r="BJ924" s="11"/>
      <c r="BK924" s="11"/>
      <c r="BL924" s="11"/>
      <c r="BN924" s="36"/>
      <c r="BO924" s="400"/>
      <c r="BP924" s="81"/>
      <c r="BQ924" s="81"/>
      <c r="BR924" s="81"/>
      <c r="BS924" s="81"/>
      <c r="BT924" s="36"/>
      <c r="BU924" s="36"/>
      <c r="BV924" s="81"/>
      <c r="BW924" s="81"/>
    </row>
    <row r="925" spans="1:75" ht="15.75">
      <c r="A925" s="395"/>
      <c r="B925" s="396"/>
      <c r="C925" s="156"/>
      <c r="D925" s="271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7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L925" s="81"/>
      <c r="AM925" s="81"/>
      <c r="AN925" s="81"/>
      <c r="AO925" s="81"/>
      <c r="AP925" s="81"/>
      <c r="AQ925" s="81"/>
      <c r="AR925" s="81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11"/>
      <c r="BF925" s="11"/>
      <c r="BG925" s="11"/>
      <c r="BH925" s="11"/>
      <c r="BI925" s="11"/>
      <c r="BJ925" s="11"/>
      <c r="BK925" s="11"/>
      <c r="BL925" s="11"/>
      <c r="BN925" s="36"/>
      <c r="BO925" s="400"/>
      <c r="BP925" s="81"/>
      <c r="BQ925" s="81"/>
      <c r="BR925" s="81"/>
      <c r="BS925" s="81"/>
      <c r="BT925" s="36"/>
      <c r="BU925" s="36"/>
      <c r="BV925" s="81"/>
      <c r="BW925" s="81"/>
    </row>
    <row r="926" spans="1:75" ht="15.75">
      <c r="A926" s="395"/>
      <c r="B926" s="396"/>
      <c r="C926" s="156"/>
      <c r="D926" s="271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7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L926" s="81"/>
      <c r="AM926" s="81"/>
      <c r="AN926" s="81"/>
      <c r="AO926" s="81"/>
      <c r="AP926" s="81"/>
      <c r="AQ926" s="81"/>
      <c r="AR926" s="81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11"/>
      <c r="BF926" s="11"/>
      <c r="BG926" s="11"/>
      <c r="BH926" s="11"/>
      <c r="BI926" s="11"/>
      <c r="BJ926" s="11"/>
      <c r="BK926" s="11"/>
      <c r="BL926" s="11"/>
      <c r="BN926" s="36"/>
      <c r="BO926" s="400"/>
      <c r="BP926" s="81"/>
      <c r="BQ926" s="81"/>
      <c r="BR926" s="81"/>
      <c r="BS926" s="81"/>
      <c r="BT926" s="36"/>
      <c r="BU926" s="36"/>
      <c r="BV926" s="81"/>
      <c r="BW926" s="81"/>
    </row>
    <row r="927" spans="1:75" ht="15.75">
      <c r="A927" s="395"/>
      <c r="B927" s="396"/>
      <c r="C927" s="156"/>
      <c r="D927" s="271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7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L927" s="81"/>
      <c r="AM927" s="81"/>
      <c r="AN927" s="81"/>
      <c r="AO927" s="81"/>
      <c r="AP927" s="81"/>
      <c r="AQ927" s="81"/>
      <c r="AR927" s="81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11"/>
      <c r="BF927" s="11"/>
      <c r="BG927" s="11"/>
      <c r="BH927" s="11"/>
      <c r="BI927" s="11"/>
      <c r="BJ927" s="11"/>
      <c r="BK927" s="11"/>
      <c r="BL927" s="11"/>
      <c r="BN927" s="36"/>
      <c r="BO927" s="400"/>
      <c r="BP927" s="81"/>
      <c r="BQ927" s="81"/>
      <c r="BR927" s="81"/>
      <c r="BS927" s="81"/>
      <c r="BT927" s="36"/>
      <c r="BU927" s="36"/>
      <c r="BV927" s="81"/>
      <c r="BW927" s="81"/>
    </row>
    <row r="928" spans="1:75" ht="15.75">
      <c r="A928" s="395"/>
      <c r="B928" s="396"/>
      <c r="C928" s="156"/>
      <c r="D928" s="271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7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L928" s="81"/>
      <c r="AM928" s="81"/>
      <c r="AN928" s="81"/>
      <c r="AO928" s="81"/>
      <c r="AP928" s="81"/>
      <c r="AQ928" s="81"/>
      <c r="AR928" s="81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11"/>
      <c r="BF928" s="11"/>
      <c r="BG928" s="11"/>
      <c r="BH928" s="11"/>
      <c r="BI928" s="11"/>
      <c r="BJ928" s="11"/>
      <c r="BK928" s="11"/>
      <c r="BL928" s="11"/>
      <c r="BN928" s="36"/>
      <c r="BO928" s="400"/>
      <c r="BP928" s="81"/>
      <c r="BQ928" s="81"/>
      <c r="BR928" s="81"/>
      <c r="BS928" s="81"/>
      <c r="BT928" s="36"/>
      <c r="BU928" s="36"/>
      <c r="BV928" s="81"/>
      <c r="BW928" s="81"/>
    </row>
    <row r="929" spans="1:75" ht="15.75">
      <c r="A929" s="395"/>
      <c r="B929" s="396"/>
      <c r="C929" s="156"/>
      <c r="D929" s="271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7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L929" s="81"/>
      <c r="AM929" s="81"/>
      <c r="AN929" s="81"/>
      <c r="AO929" s="81"/>
      <c r="AP929" s="81"/>
      <c r="AQ929" s="81"/>
      <c r="AR929" s="81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11"/>
      <c r="BF929" s="11"/>
      <c r="BG929" s="11"/>
      <c r="BH929" s="11"/>
      <c r="BI929" s="11"/>
      <c r="BJ929" s="11"/>
      <c r="BK929" s="11"/>
      <c r="BL929" s="11"/>
      <c r="BN929" s="36"/>
      <c r="BO929" s="400"/>
      <c r="BP929" s="81"/>
      <c r="BQ929" s="81"/>
      <c r="BR929" s="81"/>
      <c r="BS929" s="81"/>
      <c r="BT929" s="36"/>
      <c r="BU929" s="36"/>
      <c r="BV929" s="81"/>
      <c r="BW929" s="81"/>
    </row>
    <row r="930" spans="1:75" ht="15.75">
      <c r="A930" s="395"/>
      <c r="B930" s="396"/>
      <c r="C930" s="156"/>
      <c r="D930" s="271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7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L930" s="81"/>
      <c r="AM930" s="81"/>
      <c r="AN930" s="81"/>
      <c r="AO930" s="81"/>
      <c r="AP930" s="81"/>
      <c r="AQ930" s="81"/>
      <c r="AR930" s="81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11"/>
      <c r="BF930" s="11"/>
      <c r="BG930" s="11"/>
      <c r="BH930" s="11"/>
      <c r="BI930" s="11"/>
      <c r="BJ930" s="11"/>
      <c r="BK930" s="11"/>
      <c r="BL930" s="11"/>
      <c r="BN930" s="36"/>
      <c r="BO930" s="400"/>
      <c r="BP930" s="81"/>
      <c r="BQ930" s="81"/>
      <c r="BR930" s="81"/>
      <c r="BS930" s="81"/>
      <c r="BT930" s="36"/>
      <c r="BU930" s="36"/>
      <c r="BV930" s="81"/>
      <c r="BW930" s="81"/>
    </row>
    <row r="931" spans="1:75" ht="15.75">
      <c r="A931" s="395"/>
      <c r="B931" s="396"/>
      <c r="C931" s="156"/>
      <c r="D931" s="271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7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L931" s="81"/>
      <c r="AM931" s="81"/>
      <c r="AN931" s="81"/>
      <c r="AO931" s="81"/>
      <c r="AP931" s="81"/>
      <c r="AQ931" s="81"/>
      <c r="AR931" s="81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11"/>
      <c r="BF931" s="11"/>
      <c r="BG931" s="11"/>
      <c r="BH931" s="11"/>
      <c r="BI931" s="11"/>
      <c r="BJ931" s="11"/>
      <c r="BK931" s="11"/>
      <c r="BL931" s="11"/>
      <c r="BN931" s="36"/>
      <c r="BO931" s="400"/>
      <c r="BP931" s="81"/>
      <c r="BQ931" s="81"/>
      <c r="BR931" s="81"/>
      <c r="BS931" s="81"/>
      <c r="BT931" s="36"/>
      <c r="BU931" s="36"/>
      <c r="BV931" s="81"/>
      <c r="BW931" s="81"/>
    </row>
    <row r="932" spans="1:75" ht="15.75">
      <c r="A932" s="395"/>
      <c r="B932" s="396"/>
      <c r="C932" s="156"/>
      <c r="D932" s="271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7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L932" s="81"/>
      <c r="AM932" s="81"/>
      <c r="AN932" s="81"/>
      <c r="AO932" s="81"/>
      <c r="AP932" s="81"/>
      <c r="AQ932" s="81"/>
      <c r="AR932" s="81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11"/>
      <c r="BF932" s="11"/>
      <c r="BG932" s="11"/>
      <c r="BH932" s="11"/>
      <c r="BI932" s="11"/>
      <c r="BJ932" s="11"/>
      <c r="BK932" s="11"/>
      <c r="BL932" s="11"/>
      <c r="BN932" s="36"/>
      <c r="BO932" s="400"/>
      <c r="BP932" s="81"/>
      <c r="BQ932" s="81"/>
      <c r="BR932" s="81"/>
      <c r="BS932" s="81"/>
      <c r="BT932" s="36"/>
      <c r="BU932" s="36"/>
      <c r="BV932" s="81"/>
      <c r="BW932" s="81"/>
    </row>
    <row r="933" spans="1:75" ht="15.75">
      <c r="A933" s="395"/>
      <c r="B933" s="396"/>
      <c r="C933" s="156"/>
      <c r="D933" s="271"/>
      <c r="E933" s="156"/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7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L933" s="81"/>
      <c r="AM933" s="81"/>
      <c r="AN933" s="81"/>
      <c r="AO933" s="81"/>
      <c r="AP933" s="81"/>
      <c r="AQ933" s="81"/>
      <c r="AR933" s="81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11"/>
      <c r="BF933" s="11"/>
      <c r="BG933" s="11"/>
      <c r="BH933" s="11"/>
      <c r="BI933" s="11"/>
      <c r="BJ933" s="11"/>
      <c r="BK933" s="11"/>
      <c r="BL933" s="11"/>
      <c r="BN933" s="36"/>
      <c r="BO933" s="400"/>
      <c r="BP933" s="81"/>
      <c r="BQ933" s="81"/>
      <c r="BR933" s="81"/>
      <c r="BS933" s="81"/>
      <c r="BT933" s="36"/>
      <c r="BU933" s="36"/>
      <c r="BV933" s="81"/>
      <c r="BW933" s="81"/>
    </row>
    <row r="934" spans="1:75" ht="15.75">
      <c r="A934" s="395"/>
      <c r="B934" s="396"/>
      <c r="C934" s="156"/>
      <c r="D934" s="271"/>
      <c r="E934" s="156"/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7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L934" s="81"/>
      <c r="AM934" s="81"/>
      <c r="AN934" s="81"/>
      <c r="AO934" s="81"/>
      <c r="AP934" s="81"/>
      <c r="AQ934" s="81"/>
      <c r="AR934" s="81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11"/>
      <c r="BF934" s="11"/>
      <c r="BG934" s="11"/>
      <c r="BH934" s="11"/>
      <c r="BI934" s="11"/>
      <c r="BJ934" s="11"/>
      <c r="BK934" s="11"/>
      <c r="BL934" s="11"/>
      <c r="BN934" s="36"/>
      <c r="BO934" s="400"/>
      <c r="BP934" s="81"/>
      <c r="BQ934" s="81"/>
      <c r="BR934" s="81"/>
      <c r="BS934" s="81"/>
      <c r="BT934" s="36"/>
      <c r="BU934" s="36"/>
      <c r="BV934" s="81"/>
      <c r="BW934" s="81"/>
    </row>
    <row r="935" spans="1:75" ht="15.75">
      <c r="A935" s="395"/>
      <c r="B935" s="396"/>
      <c r="C935" s="156"/>
      <c r="D935" s="271"/>
      <c r="E935" s="156"/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7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L935" s="81"/>
      <c r="AM935" s="81"/>
      <c r="AN935" s="81"/>
      <c r="AO935" s="81"/>
      <c r="AP935" s="81"/>
      <c r="AQ935" s="81"/>
      <c r="AR935" s="81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11"/>
      <c r="BF935" s="11"/>
      <c r="BG935" s="11"/>
      <c r="BH935" s="11"/>
      <c r="BI935" s="11"/>
      <c r="BJ935" s="11"/>
      <c r="BK935" s="11"/>
      <c r="BL935" s="11"/>
      <c r="BN935" s="36"/>
      <c r="BO935" s="400"/>
      <c r="BP935" s="81"/>
      <c r="BQ935" s="81"/>
      <c r="BR935" s="81"/>
      <c r="BS935" s="81"/>
      <c r="BT935" s="36"/>
      <c r="BU935" s="36"/>
      <c r="BV935" s="81"/>
      <c r="BW935" s="81"/>
    </row>
    <row r="936" spans="1:75" ht="15.75">
      <c r="A936" s="395"/>
      <c r="B936" s="396"/>
      <c r="C936" s="156"/>
      <c r="D936" s="271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7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L936" s="81"/>
      <c r="AM936" s="81"/>
      <c r="AN936" s="81"/>
      <c r="AO936" s="81"/>
      <c r="AP936" s="81"/>
      <c r="AQ936" s="81"/>
      <c r="AR936" s="81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11"/>
      <c r="BF936" s="11"/>
      <c r="BG936" s="11"/>
      <c r="BH936" s="11"/>
      <c r="BI936" s="11"/>
      <c r="BJ936" s="11"/>
      <c r="BK936" s="11"/>
      <c r="BL936" s="11"/>
      <c r="BN936" s="36"/>
      <c r="BO936" s="400"/>
      <c r="BP936" s="81"/>
      <c r="BQ936" s="81"/>
      <c r="BR936" s="81"/>
      <c r="BS936" s="81"/>
      <c r="BT936" s="36"/>
      <c r="BU936" s="36"/>
      <c r="BV936" s="81"/>
      <c r="BW936" s="81"/>
    </row>
    <row r="937" spans="1:75" ht="15.75">
      <c r="A937" s="395"/>
      <c r="B937" s="396"/>
      <c r="C937" s="156"/>
      <c r="D937" s="271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7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L937" s="81"/>
      <c r="AM937" s="81"/>
      <c r="AN937" s="81"/>
      <c r="AO937" s="81"/>
      <c r="AP937" s="81"/>
      <c r="AQ937" s="81"/>
      <c r="AR937" s="81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11"/>
      <c r="BF937" s="11"/>
      <c r="BG937" s="11"/>
      <c r="BH937" s="11"/>
      <c r="BI937" s="11"/>
      <c r="BJ937" s="11"/>
      <c r="BK937" s="11"/>
      <c r="BL937" s="11"/>
      <c r="BN937" s="36"/>
      <c r="BO937" s="400"/>
      <c r="BP937" s="81"/>
      <c r="BQ937" s="81"/>
      <c r="BR937" s="81"/>
      <c r="BS937" s="81"/>
      <c r="BT937" s="36"/>
      <c r="BU937" s="36"/>
      <c r="BV937" s="81"/>
      <c r="BW937" s="81"/>
    </row>
    <row r="938" spans="1:75" ht="15.75">
      <c r="A938" s="395"/>
      <c r="B938" s="396"/>
      <c r="C938" s="156"/>
      <c r="D938" s="271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7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L938" s="81"/>
      <c r="AM938" s="81"/>
      <c r="AN938" s="81"/>
      <c r="AO938" s="81"/>
      <c r="AP938" s="81"/>
      <c r="AQ938" s="81"/>
      <c r="AR938" s="81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11"/>
      <c r="BF938" s="11"/>
      <c r="BG938" s="11"/>
      <c r="BH938" s="11"/>
      <c r="BI938" s="11"/>
      <c r="BJ938" s="11"/>
      <c r="BK938" s="11"/>
      <c r="BL938" s="11"/>
      <c r="BN938" s="36"/>
      <c r="BO938" s="400"/>
      <c r="BP938" s="81"/>
      <c r="BQ938" s="81"/>
      <c r="BR938" s="81"/>
      <c r="BS938" s="81"/>
      <c r="BT938" s="36"/>
      <c r="BU938" s="36"/>
      <c r="BV938" s="81"/>
      <c r="BW938" s="81"/>
    </row>
    <row r="939" spans="1:75" ht="15.75">
      <c r="A939" s="395"/>
      <c r="B939" s="396"/>
      <c r="C939" s="156"/>
      <c r="D939" s="271"/>
      <c r="E939" s="15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  <c r="Q939" s="156"/>
      <c r="R939" s="156"/>
      <c r="S939" s="156"/>
      <c r="T939" s="156"/>
      <c r="U939" s="157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L939" s="81"/>
      <c r="AM939" s="81"/>
      <c r="AN939" s="81"/>
      <c r="AO939" s="81"/>
      <c r="AP939" s="81"/>
      <c r="AQ939" s="81"/>
      <c r="AR939" s="81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11"/>
      <c r="BF939" s="11"/>
      <c r="BG939" s="11"/>
      <c r="BH939" s="11"/>
      <c r="BI939" s="11"/>
      <c r="BJ939" s="11"/>
      <c r="BK939" s="11"/>
      <c r="BL939" s="11"/>
      <c r="BN939" s="36"/>
      <c r="BO939" s="400"/>
      <c r="BP939" s="81"/>
      <c r="BQ939" s="81"/>
      <c r="BR939" s="81"/>
      <c r="BS939" s="81"/>
      <c r="BT939" s="36"/>
      <c r="BU939" s="36"/>
      <c r="BV939" s="81"/>
      <c r="BW939" s="81"/>
    </row>
    <row r="940" spans="1:75" ht="15.75">
      <c r="A940" s="395"/>
      <c r="B940" s="396"/>
      <c r="C940" s="156"/>
      <c r="D940" s="271"/>
      <c r="E940" s="15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  <c r="Q940" s="156"/>
      <c r="R940" s="156"/>
      <c r="S940" s="156"/>
      <c r="T940" s="156"/>
      <c r="U940" s="157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L940" s="81"/>
      <c r="AM940" s="81"/>
      <c r="AN940" s="81"/>
      <c r="AO940" s="81"/>
      <c r="AP940" s="81"/>
      <c r="AQ940" s="81"/>
      <c r="AR940" s="81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11"/>
      <c r="BF940" s="11"/>
      <c r="BG940" s="11"/>
      <c r="BH940" s="11"/>
      <c r="BI940" s="11"/>
      <c r="BJ940" s="11"/>
      <c r="BK940" s="11"/>
      <c r="BL940" s="11"/>
      <c r="BN940" s="36"/>
      <c r="BO940" s="400"/>
      <c r="BP940" s="81"/>
      <c r="BQ940" s="81"/>
      <c r="BR940" s="81"/>
      <c r="BS940" s="81"/>
      <c r="BT940" s="36"/>
      <c r="BU940" s="36"/>
      <c r="BV940" s="81"/>
      <c r="BW940" s="81"/>
    </row>
    <row r="941" spans="1:75" ht="15.75">
      <c r="A941" s="395"/>
      <c r="B941" s="396"/>
      <c r="C941" s="156"/>
      <c r="D941" s="271"/>
      <c r="E941" s="156"/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  <c r="Q941" s="156"/>
      <c r="R941" s="156"/>
      <c r="S941" s="156"/>
      <c r="T941" s="156"/>
      <c r="U941" s="157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L941" s="81"/>
      <c r="AM941" s="81"/>
      <c r="AN941" s="81"/>
      <c r="AO941" s="81"/>
      <c r="AP941" s="81"/>
      <c r="AQ941" s="81"/>
      <c r="AR941" s="81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11"/>
      <c r="BF941" s="11"/>
      <c r="BG941" s="11"/>
      <c r="BH941" s="11"/>
      <c r="BI941" s="11"/>
      <c r="BJ941" s="11"/>
      <c r="BK941" s="11"/>
      <c r="BL941" s="11"/>
      <c r="BN941" s="36"/>
      <c r="BO941" s="400"/>
      <c r="BP941" s="81"/>
      <c r="BQ941" s="81"/>
      <c r="BR941" s="81"/>
      <c r="BS941" s="81"/>
      <c r="BT941" s="36"/>
      <c r="BU941" s="36"/>
      <c r="BV941" s="81"/>
      <c r="BW941" s="81"/>
    </row>
    <row r="942" spans="1:75" ht="15.75">
      <c r="A942" s="395"/>
      <c r="B942" s="396"/>
      <c r="C942" s="156"/>
      <c r="D942" s="271"/>
      <c r="E942" s="156"/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7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L942" s="81"/>
      <c r="AM942" s="81"/>
      <c r="AN942" s="81"/>
      <c r="AO942" s="81"/>
      <c r="AP942" s="81"/>
      <c r="AQ942" s="81"/>
      <c r="AR942" s="81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11"/>
      <c r="BF942" s="11"/>
      <c r="BG942" s="11"/>
      <c r="BH942" s="11"/>
      <c r="BI942" s="11"/>
      <c r="BJ942" s="11"/>
      <c r="BK942" s="11"/>
      <c r="BL942" s="11"/>
      <c r="BN942" s="36"/>
      <c r="BO942" s="400"/>
      <c r="BP942" s="81"/>
      <c r="BQ942" s="81"/>
      <c r="BR942" s="81"/>
      <c r="BS942" s="81"/>
      <c r="BT942" s="36"/>
      <c r="BU942" s="36"/>
      <c r="BV942" s="81"/>
      <c r="BW942" s="81"/>
    </row>
    <row r="943" spans="1:75" ht="15.75">
      <c r="A943" s="395"/>
      <c r="B943" s="396"/>
      <c r="C943" s="156"/>
      <c r="D943" s="271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7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L943" s="81"/>
      <c r="AM943" s="81"/>
      <c r="AN943" s="81"/>
      <c r="AO943" s="81"/>
      <c r="AP943" s="81"/>
      <c r="AQ943" s="81"/>
      <c r="AR943" s="81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11"/>
      <c r="BF943" s="11"/>
      <c r="BG943" s="11"/>
      <c r="BH943" s="11"/>
      <c r="BI943" s="11"/>
      <c r="BJ943" s="11"/>
      <c r="BK943" s="11"/>
      <c r="BL943" s="11"/>
      <c r="BN943" s="36"/>
      <c r="BO943" s="400"/>
      <c r="BP943" s="81"/>
      <c r="BQ943" s="81"/>
      <c r="BR943" s="81"/>
      <c r="BS943" s="81"/>
      <c r="BT943" s="36"/>
      <c r="BU943" s="36"/>
      <c r="BV943" s="81"/>
      <c r="BW943" s="81"/>
    </row>
    <row r="944" spans="1:75" ht="15.75">
      <c r="A944" s="395"/>
      <c r="B944" s="396"/>
      <c r="C944" s="156"/>
      <c r="D944" s="271"/>
      <c r="E944" s="156"/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7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L944" s="81"/>
      <c r="AM944" s="81"/>
      <c r="AN944" s="81"/>
      <c r="AO944" s="81"/>
      <c r="AP944" s="81"/>
      <c r="AQ944" s="81"/>
      <c r="AR944" s="81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11"/>
      <c r="BF944" s="11"/>
      <c r="BG944" s="11"/>
      <c r="BH944" s="11"/>
      <c r="BI944" s="11"/>
      <c r="BJ944" s="11"/>
      <c r="BK944" s="11"/>
      <c r="BL944" s="11"/>
      <c r="BN944" s="36"/>
      <c r="BO944" s="400"/>
      <c r="BP944" s="81"/>
      <c r="BQ944" s="81"/>
      <c r="BR944" s="81"/>
      <c r="BS944" s="81"/>
      <c r="BT944" s="36"/>
      <c r="BU944" s="36"/>
      <c r="BV944" s="81"/>
      <c r="BW944" s="81"/>
    </row>
    <row r="945" spans="1:75" ht="15.75">
      <c r="A945" s="395"/>
      <c r="B945" s="396"/>
      <c r="C945" s="156"/>
      <c r="D945" s="271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7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L945" s="81"/>
      <c r="AM945" s="81"/>
      <c r="AN945" s="81"/>
      <c r="AO945" s="81"/>
      <c r="AP945" s="81"/>
      <c r="AQ945" s="81"/>
      <c r="AR945" s="81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11"/>
      <c r="BF945" s="11"/>
      <c r="BG945" s="11"/>
      <c r="BH945" s="11"/>
      <c r="BI945" s="11"/>
      <c r="BJ945" s="11"/>
      <c r="BK945" s="11"/>
      <c r="BL945" s="11"/>
      <c r="BN945" s="36"/>
      <c r="BO945" s="400"/>
      <c r="BP945" s="81"/>
      <c r="BQ945" s="81"/>
      <c r="BR945" s="81"/>
      <c r="BS945" s="81"/>
      <c r="BT945" s="36"/>
      <c r="BU945" s="36"/>
      <c r="BV945" s="81"/>
      <c r="BW945" s="81"/>
    </row>
    <row r="946" spans="1:75" ht="15.75">
      <c r="A946" s="395"/>
      <c r="B946" s="396"/>
      <c r="C946" s="156"/>
      <c r="D946" s="271"/>
      <c r="E946" s="156"/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7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L946" s="81"/>
      <c r="AM946" s="81"/>
      <c r="AN946" s="81"/>
      <c r="AO946" s="81"/>
      <c r="AP946" s="81"/>
      <c r="AQ946" s="81"/>
      <c r="AR946" s="81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11"/>
      <c r="BF946" s="11"/>
      <c r="BG946" s="11"/>
      <c r="BH946" s="11"/>
      <c r="BI946" s="11"/>
      <c r="BJ946" s="11"/>
      <c r="BK946" s="11"/>
      <c r="BL946" s="11"/>
      <c r="BN946" s="36"/>
      <c r="BO946" s="400"/>
      <c r="BP946" s="81"/>
      <c r="BQ946" s="81"/>
      <c r="BR946" s="81"/>
      <c r="BS946" s="81"/>
      <c r="BT946" s="36"/>
      <c r="BU946" s="36"/>
      <c r="BV946" s="81"/>
      <c r="BW946" s="81"/>
    </row>
    <row r="947" spans="1:75" ht="15.75">
      <c r="A947" s="395"/>
      <c r="B947" s="396"/>
      <c r="C947" s="156"/>
      <c r="D947" s="271"/>
      <c r="E947" s="156"/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7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L947" s="81"/>
      <c r="AM947" s="81"/>
      <c r="AN947" s="81"/>
      <c r="AO947" s="81"/>
      <c r="AP947" s="81"/>
      <c r="AQ947" s="81"/>
      <c r="AR947" s="81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11"/>
      <c r="BF947" s="11"/>
      <c r="BG947" s="11"/>
      <c r="BH947" s="11"/>
      <c r="BI947" s="11"/>
      <c r="BJ947" s="11"/>
      <c r="BK947" s="11"/>
      <c r="BL947" s="11"/>
      <c r="BN947" s="36"/>
      <c r="BO947" s="400"/>
      <c r="BP947" s="81"/>
      <c r="BQ947" s="81"/>
      <c r="BR947" s="81"/>
      <c r="BS947" s="81"/>
      <c r="BT947" s="36"/>
      <c r="BU947" s="36"/>
      <c r="BV947" s="81"/>
      <c r="BW947" s="81"/>
    </row>
    <row r="948" spans="1:75" ht="15.75">
      <c r="A948" s="395"/>
      <c r="B948" s="396"/>
      <c r="C948" s="156"/>
      <c r="D948" s="271"/>
      <c r="E948" s="15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7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L948" s="81"/>
      <c r="AM948" s="81"/>
      <c r="AN948" s="81"/>
      <c r="AO948" s="81"/>
      <c r="AP948" s="81"/>
      <c r="AQ948" s="81"/>
      <c r="AR948" s="81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11"/>
      <c r="BF948" s="11"/>
      <c r="BG948" s="11"/>
      <c r="BH948" s="11"/>
      <c r="BI948" s="11"/>
      <c r="BJ948" s="11"/>
      <c r="BK948" s="11"/>
      <c r="BL948" s="11"/>
      <c r="BN948" s="36"/>
      <c r="BO948" s="400"/>
      <c r="BP948" s="81"/>
      <c r="BQ948" s="81"/>
      <c r="BR948" s="81"/>
      <c r="BS948" s="81"/>
      <c r="BT948" s="36"/>
      <c r="BU948" s="36"/>
      <c r="BV948" s="81"/>
      <c r="BW948" s="81"/>
    </row>
    <row r="949" spans="1:75" ht="15.75">
      <c r="A949" s="395"/>
      <c r="B949" s="396"/>
      <c r="C949" s="156"/>
      <c r="D949" s="271"/>
      <c r="E949" s="156"/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  <c r="Q949" s="156"/>
      <c r="R949" s="156"/>
      <c r="S949" s="156"/>
      <c r="T949" s="156"/>
      <c r="U949" s="157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L949" s="81"/>
      <c r="AM949" s="81"/>
      <c r="AN949" s="81"/>
      <c r="AO949" s="81"/>
      <c r="AP949" s="81"/>
      <c r="AQ949" s="81"/>
      <c r="AR949" s="81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11"/>
      <c r="BF949" s="11"/>
      <c r="BG949" s="11"/>
      <c r="BH949" s="11"/>
      <c r="BI949" s="11"/>
      <c r="BJ949" s="11"/>
      <c r="BK949" s="11"/>
      <c r="BL949" s="11"/>
      <c r="BN949" s="36"/>
      <c r="BO949" s="400"/>
      <c r="BP949" s="81"/>
      <c r="BQ949" s="81"/>
      <c r="BR949" s="81"/>
      <c r="BS949" s="81"/>
      <c r="BT949" s="36"/>
      <c r="BU949" s="36"/>
      <c r="BV949" s="81"/>
      <c r="BW949" s="81"/>
    </row>
    <row r="950" spans="1:75" ht="15.75">
      <c r="A950" s="395"/>
      <c r="B950" s="396"/>
      <c r="C950" s="156"/>
      <c r="D950" s="271"/>
      <c r="E950" s="156"/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  <c r="Q950" s="156"/>
      <c r="R950" s="156"/>
      <c r="S950" s="156"/>
      <c r="T950" s="156"/>
      <c r="U950" s="157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L950" s="81"/>
      <c r="AM950" s="81"/>
      <c r="AN950" s="81"/>
      <c r="AO950" s="81"/>
      <c r="AP950" s="81"/>
      <c r="AQ950" s="81"/>
      <c r="AR950" s="81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11"/>
      <c r="BF950" s="11"/>
      <c r="BG950" s="11"/>
      <c r="BH950" s="11"/>
      <c r="BI950" s="11"/>
      <c r="BJ950" s="11"/>
      <c r="BK950" s="11"/>
      <c r="BL950" s="11"/>
      <c r="BN950" s="36"/>
      <c r="BO950" s="400"/>
      <c r="BP950" s="81"/>
      <c r="BQ950" s="81"/>
      <c r="BR950" s="81"/>
      <c r="BS950" s="81"/>
      <c r="BT950" s="36"/>
      <c r="BU950" s="36"/>
      <c r="BV950" s="81"/>
      <c r="BW950" s="81"/>
    </row>
    <row r="951" spans="1:75" ht="15.75">
      <c r="A951" s="395"/>
      <c r="B951" s="396"/>
      <c r="C951" s="156"/>
      <c r="D951" s="271"/>
      <c r="E951" s="156"/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  <c r="Q951" s="156"/>
      <c r="R951" s="156"/>
      <c r="S951" s="156"/>
      <c r="T951" s="156"/>
      <c r="U951" s="157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L951" s="81"/>
      <c r="AM951" s="81"/>
      <c r="AN951" s="81"/>
      <c r="AO951" s="81"/>
      <c r="AP951" s="81"/>
      <c r="AQ951" s="81"/>
      <c r="AR951" s="81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11"/>
      <c r="BF951" s="11"/>
      <c r="BG951" s="11"/>
      <c r="BH951" s="11"/>
      <c r="BI951" s="11"/>
      <c r="BJ951" s="11"/>
      <c r="BK951" s="11"/>
      <c r="BL951" s="11"/>
      <c r="BN951" s="36"/>
      <c r="BO951" s="400"/>
      <c r="BP951" s="81"/>
      <c r="BQ951" s="81"/>
      <c r="BR951" s="81"/>
      <c r="BS951" s="81"/>
      <c r="BT951" s="36"/>
      <c r="BU951" s="36"/>
      <c r="BV951" s="81"/>
      <c r="BW951" s="81"/>
    </row>
    <row r="952" spans="1:75" ht="15.75">
      <c r="A952" s="395"/>
      <c r="B952" s="396"/>
      <c r="C952" s="156"/>
      <c r="D952" s="271"/>
      <c r="E952" s="156"/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  <c r="Q952" s="156"/>
      <c r="R952" s="156"/>
      <c r="S952" s="156"/>
      <c r="T952" s="156"/>
      <c r="U952" s="157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L952" s="81"/>
      <c r="AM952" s="81"/>
      <c r="AN952" s="81"/>
      <c r="AO952" s="81"/>
      <c r="AP952" s="81"/>
      <c r="AQ952" s="81"/>
      <c r="AR952" s="81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11"/>
      <c r="BF952" s="11"/>
      <c r="BG952" s="11"/>
      <c r="BH952" s="11"/>
      <c r="BI952" s="11"/>
      <c r="BJ952" s="11"/>
      <c r="BK952" s="11"/>
      <c r="BL952" s="11"/>
      <c r="BN952" s="36"/>
      <c r="BO952" s="400"/>
      <c r="BP952" s="81"/>
      <c r="BQ952" s="81"/>
      <c r="BR952" s="81"/>
      <c r="BS952" s="81"/>
      <c r="BT952" s="36"/>
      <c r="BU952" s="36"/>
      <c r="BV952" s="81"/>
      <c r="BW952" s="81"/>
    </row>
    <row r="953" spans="1:75" ht="15.75">
      <c r="A953" s="395"/>
      <c r="B953" s="396"/>
      <c r="C953" s="156"/>
      <c r="D953" s="271"/>
      <c r="E953" s="15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  <c r="Q953" s="156"/>
      <c r="R953" s="156"/>
      <c r="S953" s="156"/>
      <c r="T953" s="156"/>
      <c r="U953" s="157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L953" s="81"/>
      <c r="AM953" s="81"/>
      <c r="AN953" s="81"/>
      <c r="AO953" s="81"/>
      <c r="AP953" s="81"/>
      <c r="AQ953" s="81"/>
      <c r="AR953" s="81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11"/>
      <c r="BF953" s="11"/>
      <c r="BG953" s="11"/>
      <c r="BH953" s="11"/>
      <c r="BI953" s="11"/>
      <c r="BJ953" s="11"/>
      <c r="BK953" s="11"/>
      <c r="BL953" s="11"/>
      <c r="BN953" s="36"/>
      <c r="BO953" s="400"/>
      <c r="BP953" s="81"/>
      <c r="BQ953" s="81"/>
      <c r="BR953" s="81"/>
      <c r="BS953" s="81"/>
      <c r="BT953" s="36"/>
      <c r="BU953" s="36"/>
      <c r="BV953" s="81"/>
      <c r="BW953" s="81"/>
    </row>
    <row r="954" spans="1:75" ht="15.75">
      <c r="A954" s="395"/>
      <c r="B954" s="396"/>
      <c r="C954" s="156"/>
      <c r="D954" s="271"/>
      <c r="E954" s="15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  <c r="Q954" s="156"/>
      <c r="R954" s="156"/>
      <c r="S954" s="156"/>
      <c r="T954" s="156"/>
      <c r="U954" s="157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L954" s="81"/>
      <c r="AM954" s="81"/>
      <c r="AN954" s="81"/>
      <c r="AO954" s="81"/>
      <c r="AP954" s="81"/>
      <c r="AQ954" s="81"/>
      <c r="AR954" s="81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11"/>
      <c r="BF954" s="11"/>
      <c r="BG954" s="11"/>
      <c r="BH954" s="11"/>
      <c r="BI954" s="11"/>
      <c r="BJ954" s="11"/>
      <c r="BK954" s="11"/>
      <c r="BL954" s="11"/>
      <c r="BN954" s="36"/>
      <c r="BO954" s="400"/>
      <c r="BP954" s="81"/>
      <c r="BQ954" s="81"/>
      <c r="BR954" s="81"/>
      <c r="BS954" s="81"/>
      <c r="BT954" s="36"/>
      <c r="BU954" s="36"/>
      <c r="BV954" s="81"/>
      <c r="BW954" s="81"/>
    </row>
    <row r="955" spans="1:75" ht="15.75">
      <c r="A955" s="395"/>
      <c r="B955" s="396"/>
      <c r="C955" s="156"/>
      <c r="D955" s="271"/>
      <c r="E955" s="156"/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  <c r="Q955" s="156"/>
      <c r="R955" s="156"/>
      <c r="S955" s="156"/>
      <c r="T955" s="156"/>
      <c r="U955" s="157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L955" s="81"/>
      <c r="AM955" s="81"/>
      <c r="AN955" s="81"/>
      <c r="AO955" s="81"/>
      <c r="AP955" s="81"/>
      <c r="AQ955" s="81"/>
      <c r="AR955" s="81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11"/>
      <c r="BF955" s="11"/>
      <c r="BG955" s="11"/>
      <c r="BH955" s="11"/>
      <c r="BI955" s="11"/>
      <c r="BJ955" s="11"/>
      <c r="BK955" s="11"/>
      <c r="BL955" s="11"/>
      <c r="BN955" s="36"/>
      <c r="BO955" s="400"/>
      <c r="BP955" s="81"/>
      <c r="BQ955" s="81"/>
      <c r="BR955" s="81"/>
      <c r="BS955" s="81"/>
      <c r="BT955" s="36"/>
      <c r="BU955" s="36"/>
      <c r="BV955" s="81"/>
      <c r="BW955" s="81"/>
    </row>
    <row r="956" spans="1:75" ht="15.75">
      <c r="A956" s="395"/>
      <c r="B956" s="396"/>
      <c r="C956" s="156"/>
      <c r="D956" s="271"/>
      <c r="E956" s="156"/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  <c r="Q956" s="156"/>
      <c r="R956" s="156"/>
      <c r="S956" s="156"/>
      <c r="T956" s="156"/>
      <c r="U956" s="157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L956" s="81"/>
      <c r="AM956" s="81"/>
      <c r="AN956" s="81"/>
      <c r="AO956" s="81"/>
      <c r="AP956" s="81"/>
      <c r="AQ956" s="81"/>
      <c r="AR956" s="81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11"/>
      <c r="BF956" s="11"/>
      <c r="BG956" s="11"/>
      <c r="BH956" s="11"/>
      <c r="BI956" s="11"/>
      <c r="BJ956" s="11"/>
      <c r="BK956" s="11"/>
      <c r="BL956" s="11"/>
      <c r="BN956" s="36"/>
      <c r="BO956" s="400"/>
      <c r="BP956" s="81"/>
      <c r="BQ956" s="81"/>
      <c r="BR956" s="81"/>
      <c r="BS956" s="81"/>
      <c r="BT956" s="36"/>
      <c r="BU956" s="36"/>
      <c r="BV956" s="81"/>
      <c r="BW956" s="81"/>
    </row>
    <row r="957" spans="1:75" ht="15.75">
      <c r="A957" s="395"/>
      <c r="B957" s="396"/>
      <c r="C957" s="156"/>
      <c r="D957" s="271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  <c r="Q957" s="156"/>
      <c r="R957" s="156"/>
      <c r="S957" s="156"/>
      <c r="T957" s="156"/>
      <c r="U957" s="157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L957" s="81"/>
      <c r="AM957" s="81"/>
      <c r="AN957" s="81"/>
      <c r="AO957" s="81"/>
      <c r="AP957" s="81"/>
      <c r="AQ957" s="81"/>
      <c r="AR957" s="81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11"/>
      <c r="BF957" s="11"/>
      <c r="BG957" s="11"/>
      <c r="BH957" s="11"/>
      <c r="BI957" s="11"/>
      <c r="BJ957" s="11"/>
      <c r="BK957" s="11"/>
      <c r="BL957" s="11"/>
      <c r="BN957" s="36"/>
      <c r="BO957" s="400"/>
      <c r="BP957" s="81"/>
      <c r="BQ957" s="81"/>
      <c r="BR957" s="81"/>
      <c r="BS957" s="81"/>
      <c r="BT957" s="36"/>
      <c r="BU957" s="36"/>
      <c r="BV957" s="81"/>
      <c r="BW957" s="81"/>
    </row>
    <row r="958" spans="1:75" ht="15.75">
      <c r="A958" s="395"/>
      <c r="B958" s="396"/>
      <c r="C958" s="156"/>
      <c r="D958" s="271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  <c r="Q958" s="156"/>
      <c r="R958" s="156"/>
      <c r="S958" s="156"/>
      <c r="T958" s="156"/>
      <c r="U958" s="157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L958" s="81"/>
      <c r="AM958" s="81"/>
      <c r="AN958" s="81"/>
      <c r="AO958" s="81"/>
      <c r="AP958" s="81"/>
      <c r="AQ958" s="81"/>
      <c r="AR958" s="81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11"/>
      <c r="BF958" s="11"/>
      <c r="BG958" s="11"/>
      <c r="BH958" s="11"/>
      <c r="BI958" s="11"/>
      <c r="BJ958" s="11"/>
      <c r="BK958" s="11"/>
      <c r="BL958" s="11"/>
      <c r="BN958" s="36"/>
      <c r="BO958" s="400"/>
      <c r="BP958" s="81"/>
      <c r="BQ958" s="81"/>
      <c r="BR958" s="81"/>
      <c r="BS958" s="81"/>
      <c r="BT958" s="36"/>
      <c r="BU958" s="36"/>
      <c r="BV958" s="81"/>
      <c r="BW958" s="81"/>
    </row>
    <row r="959" spans="1:75" ht="15.75">
      <c r="A959" s="395"/>
      <c r="B959" s="396"/>
      <c r="C959" s="156"/>
      <c r="D959" s="271"/>
      <c r="E959" s="156"/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  <c r="Q959" s="156"/>
      <c r="R959" s="156"/>
      <c r="S959" s="156"/>
      <c r="T959" s="156"/>
      <c r="U959" s="157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L959" s="81"/>
      <c r="AM959" s="81"/>
      <c r="AN959" s="81"/>
      <c r="AO959" s="81"/>
      <c r="AP959" s="81"/>
      <c r="AQ959" s="81"/>
      <c r="AR959" s="81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11"/>
      <c r="BF959" s="11"/>
      <c r="BG959" s="11"/>
      <c r="BH959" s="11"/>
      <c r="BI959" s="11"/>
      <c r="BJ959" s="11"/>
      <c r="BK959" s="11"/>
      <c r="BL959" s="11"/>
      <c r="BN959" s="36"/>
      <c r="BO959" s="400"/>
      <c r="BP959" s="81"/>
      <c r="BQ959" s="81"/>
      <c r="BR959" s="81"/>
      <c r="BS959" s="81"/>
      <c r="BT959" s="36"/>
      <c r="BU959" s="36"/>
      <c r="BV959" s="81"/>
      <c r="BW959" s="81"/>
    </row>
    <row r="960" spans="1:75" ht="15.75">
      <c r="A960" s="395"/>
      <c r="B960" s="396"/>
      <c r="C960" s="156"/>
      <c r="D960" s="271"/>
      <c r="E960" s="156"/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  <c r="Q960" s="156"/>
      <c r="R960" s="156"/>
      <c r="S960" s="156"/>
      <c r="T960" s="156"/>
      <c r="U960" s="157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L960" s="81"/>
      <c r="AM960" s="81"/>
      <c r="AN960" s="81"/>
      <c r="AO960" s="81"/>
      <c r="AP960" s="81"/>
      <c r="AQ960" s="81"/>
      <c r="AR960" s="81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11"/>
      <c r="BF960" s="11"/>
      <c r="BG960" s="11"/>
      <c r="BH960" s="11"/>
      <c r="BI960" s="11"/>
      <c r="BJ960" s="11"/>
      <c r="BK960" s="11"/>
      <c r="BL960" s="11"/>
      <c r="BN960" s="36"/>
      <c r="BO960" s="400"/>
      <c r="BP960" s="81"/>
      <c r="BQ960" s="81"/>
      <c r="BR960" s="81"/>
      <c r="BS960" s="81"/>
      <c r="BT960" s="36"/>
      <c r="BU960" s="36"/>
      <c r="BV960" s="81"/>
      <c r="BW960" s="81"/>
    </row>
    <row r="961" spans="1:75" ht="15.75">
      <c r="A961" s="395"/>
      <c r="B961" s="396"/>
      <c r="C961" s="156"/>
      <c r="D961" s="271"/>
      <c r="E961" s="15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7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L961" s="81"/>
      <c r="AM961" s="81"/>
      <c r="AN961" s="81"/>
      <c r="AO961" s="81"/>
      <c r="AP961" s="81"/>
      <c r="AQ961" s="81"/>
      <c r="AR961" s="81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11"/>
      <c r="BF961" s="11"/>
      <c r="BG961" s="11"/>
      <c r="BH961" s="11"/>
      <c r="BI961" s="11"/>
      <c r="BJ961" s="11"/>
      <c r="BK961" s="11"/>
      <c r="BL961" s="11"/>
      <c r="BN961" s="36"/>
      <c r="BO961" s="400"/>
      <c r="BP961" s="81"/>
      <c r="BQ961" s="81"/>
      <c r="BR961" s="81"/>
      <c r="BS961" s="81"/>
      <c r="BT961" s="36"/>
      <c r="BU961" s="36"/>
      <c r="BV961" s="81"/>
      <c r="BW961" s="81"/>
    </row>
    <row r="962" spans="1:75" ht="15.75">
      <c r="A962" s="395"/>
      <c r="B962" s="396"/>
      <c r="C962" s="156"/>
      <c r="D962" s="271"/>
      <c r="E962" s="15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  <c r="Q962" s="156"/>
      <c r="R962" s="156"/>
      <c r="S962" s="156"/>
      <c r="T962" s="156"/>
      <c r="U962" s="157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L962" s="81"/>
      <c r="AM962" s="81"/>
      <c r="AN962" s="81"/>
      <c r="AO962" s="81"/>
      <c r="AP962" s="81"/>
      <c r="AQ962" s="81"/>
      <c r="AR962" s="81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11"/>
      <c r="BF962" s="11"/>
      <c r="BG962" s="11"/>
      <c r="BH962" s="11"/>
      <c r="BI962" s="11"/>
      <c r="BJ962" s="11"/>
      <c r="BK962" s="11"/>
      <c r="BL962" s="11"/>
      <c r="BN962" s="36"/>
      <c r="BO962" s="400"/>
      <c r="BP962" s="81"/>
      <c r="BQ962" s="81"/>
      <c r="BR962" s="81"/>
      <c r="BS962" s="81"/>
      <c r="BT962" s="36"/>
      <c r="BU962" s="36"/>
      <c r="BV962" s="81"/>
      <c r="BW962" s="81"/>
    </row>
    <row r="963" spans="1:75" ht="15.75">
      <c r="A963" s="395"/>
      <c r="B963" s="396"/>
      <c r="C963" s="156"/>
      <c r="D963" s="271"/>
      <c r="E963" s="15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7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L963" s="81"/>
      <c r="AM963" s="81"/>
      <c r="AN963" s="81"/>
      <c r="AO963" s="81"/>
      <c r="AP963" s="81"/>
      <c r="AQ963" s="81"/>
      <c r="AR963" s="81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11"/>
      <c r="BF963" s="11"/>
      <c r="BG963" s="11"/>
      <c r="BH963" s="11"/>
      <c r="BI963" s="11"/>
      <c r="BJ963" s="11"/>
      <c r="BK963" s="11"/>
      <c r="BL963" s="11"/>
      <c r="BN963" s="36"/>
      <c r="BO963" s="400"/>
      <c r="BP963" s="81"/>
      <c r="BQ963" s="81"/>
      <c r="BR963" s="81"/>
      <c r="BS963" s="81"/>
      <c r="BT963" s="36"/>
      <c r="BU963" s="36"/>
      <c r="BV963" s="81"/>
      <c r="BW963" s="81"/>
    </row>
    <row r="964" spans="1:75" ht="15.75">
      <c r="A964" s="395"/>
      <c r="B964" s="396"/>
      <c r="C964" s="156"/>
      <c r="D964" s="271"/>
      <c r="E964" s="156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7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L964" s="81"/>
      <c r="AM964" s="81"/>
      <c r="AN964" s="81"/>
      <c r="AO964" s="81"/>
      <c r="AP964" s="81"/>
      <c r="AQ964" s="81"/>
      <c r="AR964" s="81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11"/>
      <c r="BF964" s="11"/>
      <c r="BG964" s="11"/>
      <c r="BH964" s="11"/>
      <c r="BI964" s="11"/>
      <c r="BJ964" s="11"/>
      <c r="BK964" s="11"/>
      <c r="BL964" s="11"/>
      <c r="BN964" s="36"/>
      <c r="BO964" s="400"/>
      <c r="BP964" s="81"/>
      <c r="BQ964" s="81"/>
      <c r="BR964" s="81"/>
      <c r="BS964" s="81"/>
      <c r="BT964" s="36"/>
      <c r="BU964" s="36"/>
      <c r="BV964" s="81"/>
      <c r="BW964" s="81"/>
    </row>
    <row r="965" spans="1:75" ht="15.75">
      <c r="A965" s="395"/>
      <c r="B965" s="396"/>
      <c r="C965" s="156"/>
      <c r="D965" s="271"/>
      <c r="E965" s="156"/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  <c r="Q965" s="156"/>
      <c r="R965" s="156"/>
      <c r="S965" s="156"/>
      <c r="T965" s="156"/>
      <c r="U965" s="157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L965" s="81"/>
      <c r="AM965" s="81"/>
      <c r="AN965" s="81"/>
      <c r="AO965" s="81"/>
      <c r="AP965" s="81"/>
      <c r="AQ965" s="81"/>
      <c r="AR965" s="81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11"/>
      <c r="BF965" s="11"/>
      <c r="BG965" s="11"/>
      <c r="BH965" s="11"/>
      <c r="BI965" s="11"/>
      <c r="BJ965" s="11"/>
      <c r="BK965" s="11"/>
      <c r="BL965" s="11"/>
      <c r="BN965" s="36"/>
      <c r="BO965" s="400"/>
      <c r="BP965" s="81"/>
      <c r="BQ965" s="81"/>
      <c r="BR965" s="81"/>
      <c r="BS965" s="81"/>
      <c r="BT965" s="36"/>
      <c r="BU965" s="36"/>
      <c r="BV965" s="81"/>
      <c r="BW965" s="81"/>
    </row>
    <row r="966" spans="1:75" ht="15.75">
      <c r="A966" s="395"/>
      <c r="B966" s="396"/>
      <c r="C966" s="156"/>
      <c r="D966" s="271"/>
      <c r="E966" s="156"/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  <c r="Q966" s="156"/>
      <c r="R966" s="156"/>
      <c r="S966" s="156"/>
      <c r="T966" s="156"/>
      <c r="U966" s="157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L966" s="81"/>
      <c r="AM966" s="81"/>
      <c r="AN966" s="81"/>
      <c r="AO966" s="81"/>
      <c r="AP966" s="81"/>
      <c r="AQ966" s="81"/>
      <c r="AR966" s="81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11"/>
      <c r="BF966" s="11"/>
      <c r="BG966" s="11"/>
      <c r="BH966" s="11"/>
      <c r="BI966" s="11"/>
      <c r="BJ966" s="11"/>
      <c r="BK966" s="11"/>
      <c r="BL966" s="11"/>
      <c r="BN966" s="36"/>
      <c r="BO966" s="400"/>
      <c r="BP966" s="81"/>
      <c r="BQ966" s="81"/>
      <c r="BR966" s="81"/>
      <c r="BS966" s="81"/>
      <c r="BT966" s="36"/>
      <c r="BU966" s="36"/>
      <c r="BV966" s="81"/>
      <c r="BW966" s="81"/>
    </row>
    <row r="967" spans="1:75" ht="15.75">
      <c r="A967" s="395"/>
      <c r="B967" s="396"/>
      <c r="C967" s="156"/>
      <c r="D967" s="271"/>
      <c r="E967" s="156"/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  <c r="Q967" s="156"/>
      <c r="R967" s="156"/>
      <c r="S967" s="156"/>
      <c r="T967" s="156"/>
      <c r="U967" s="157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L967" s="81"/>
      <c r="AM967" s="81"/>
      <c r="AN967" s="81"/>
      <c r="AO967" s="81"/>
      <c r="AP967" s="81"/>
      <c r="AQ967" s="81"/>
      <c r="AR967" s="81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11"/>
      <c r="BF967" s="11"/>
      <c r="BG967" s="11"/>
      <c r="BH967" s="11"/>
      <c r="BI967" s="11"/>
      <c r="BJ967" s="11"/>
      <c r="BK967" s="11"/>
      <c r="BL967" s="11"/>
      <c r="BN967" s="36"/>
      <c r="BO967" s="400"/>
      <c r="BP967" s="81"/>
      <c r="BQ967" s="81"/>
      <c r="BR967" s="81"/>
      <c r="BS967" s="81"/>
      <c r="BT967" s="36"/>
      <c r="BU967" s="36"/>
      <c r="BV967" s="81"/>
      <c r="BW967" s="81"/>
    </row>
    <row r="968" spans="1:75" ht="15.75">
      <c r="A968" s="395"/>
      <c r="B968" s="396"/>
      <c r="C968" s="156"/>
      <c r="D968" s="271"/>
      <c r="E968" s="156"/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  <c r="Q968" s="156"/>
      <c r="R968" s="156"/>
      <c r="S968" s="156"/>
      <c r="T968" s="156"/>
      <c r="U968" s="157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L968" s="81"/>
      <c r="AM968" s="81"/>
      <c r="AN968" s="81"/>
      <c r="AO968" s="81"/>
      <c r="AP968" s="81"/>
      <c r="AQ968" s="81"/>
      <c r="AR968" s="81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11"/>
      <c r="BF968" s="11"/>
      <c r="BG968" s="11"/>
      <c r="BH968" s="11"/>
      <c r="BI968" s="11"/>
      <c r="BJ968" s="11"/>
      <c r="BK968" s="11"/>
      <c r="BL968" s="11"/>
      <c r="BN968" s="36"/>
      <c r="BO968" s="400"/>
      <c r="BP968" s="81"/>
      <c r="BQ968" s="81"/>
      <c r="BR968" s="81"/>
      <c r="BS968" s="81"/>
      <c r="BT968" s="36"/>
      <c r="BU968" s="36"/>
      <c r="BV968" s="81"/>
      <c r="BW968" s="81"/>
    </row>
    <row r="969" spans="1:75" ht="15.75">
      <c r="A969" s="395"/>
      <c r="B969" s="396"/>
      <c r="C969" s="156"/>
      <c r="D969" s="271"/>
      <c r="E969" s="15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  <c r="Q969" s="156"/>
      <c r="R969" s="156"/>
      <c r="S969" s="156"/>
      <c r="T969" s="156"/>
      <c r="U969" s="157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L969" s="81"/>
      <c r="AM969" s="81"/>
      <c r="AN969" s="81"/>
      <c r="AO969" s="81"/>
      <c r="AP969" s="81"/>
      <c r="AQ969" s="81"/>
      <c r="AR969" s="81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11"/>
      <c r="BF969" s="11"/>
      <c r="BG969" s="11"/>
      <c r="BH969" s="11"/>
      <c r="BI969" s="11"/>
      <c r="BJ969" s="11"/>
      <c r="BK969" s="11"/>
      <c r="BL969" s="11"/>
      <c r="BN969" s="36"/>
      <c r="BO969" s="400"/>
      <c r="BP969" s="81"/>
      <c r="BQ969" s="81"/>
      <c r="BR969" s="81"/>
      <c r="BS969" s="81"/>
      <c r="BT969" s="36"/>
      <c r="BU969" s="36"/>
      <c r="BV969" s="81"/>
      <c r="BW969" s="81"/>
    </row>
    <row r="970" spans="1:75" ht="15.75">
      <c r="A970" s="395"/>
      <c r="B970" s="396"/>
      <c r="C970" s="156"/>
      <c r="D970" s="271"/>
      <c r="E970" s="15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  <c r="Q970" s="156"/>
      <c r="R970" s="156"/>
      <c r="S970" s="156"/>
      <c r="T970" s="156"/>
      <c r="U970" s="157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L970" s="81"/>
      <c r="AM970" s="81"/>
      <c r="AN970" s="81"/>
      <c r="AO970" s="81"/>
      <c r="AP970" s="81"/>
      <c r="AQ970" s="81"/>
      <c r="AR970" s="81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11"/>
      <c r="BF970" s="11"/>
      <c r="BG970" s="11"/>
      <c r="BH970" s="11"/>
      <c r="BI970" s="11"/>
      <c r="BJ970" s="11"/>
      <c r="BK970" s="11"/>
      <c r="BL970" s="11"/>
      <c r="BN970" s="36"/>
      <c r="BO970" s="400"/>
      <c r="BP970" s="81"/>
      <c r="BQ970" s="81"/>
      <c r="BR970" s="81"/>
      <c r="BS970" s="81"/>
      <c r="BT970" s="36"/>
      <c r="BU970" s="36"/>
      <c r="BV970" s="81"/>
      <c r="BW970" s="81"/>
    </row>
    <row r="971" spans="1:75" ht="15.75">
      <c r="A971" s="395"/>
      <c r="B971" s="396"/>
      <c r="C971" s="156"/>
      <c r="D971" s="271"/>
      <c r="E971" s="156"/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  <c r="Q971" s="156"/>
      <c r="R971" s="156"/>
      <c r="S971" s="156"/>
      <c r="T971" s="156"/>
      <c r="U971" s="157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L971" s="81"/>
      <c r="AM971" s="81"/>
      <c r="AN971" s="81"/>
      <c r="AO971" s="81"/>
      <c r="AP971" s="81"/>
      <c r="AQ971" s="81"/>
      <c r="AR971" s="81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11"/>
      <c r="BF971" s="11"/>
      <c r="BG971" s="11"/>
      <c r="BH971" s="11"/>
      <c r="BI971" s="11"/>
      <c r="BJ971" s="11"/>
      <c r="BK971" s="11"/>
      <c r="BL971" s="11"/>
      <c r="BN971" s="36"/>
      <c r="BO971" s="400"/>
      <c r="BP971" s="81"/>
      <c r="BQ971" s="81"/>
      <c r="BR971" s="81"/>
      <c r="BS971" s="81"/>
      <c r="BT971" s="36"/>
      <c r="BU971" s="36"/>
      <c r="BV971" s="81"/>
      <c r="BW971" s="81"/>
    </row>
    <row r="972" spans="1:75" ht="15.75">
      <c r="A972" s="395"/>
      <c r="B972" s="396"/>
      <c r="C972" s="156"/>
      <c r="D972" s="271"/>
      <c r="E972" s="156"/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  <c r="Q972" s="156"/>
      <c r="R972" s="156"/>
      <c r="S972" s="156"/>
      <c r="T972" s="156"/>
      <c r="U972" s="157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L972" s="81"/>
      <c r="AM972" s="81"/>
      <c r="AN972" s="81"/>
      <c r="AO972" s="81"/>
      <c r="AP972" s="81"/>
      <c r="AQ972" s="81"/>
      <c r="AR972" s="81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11"/>
      <c r="BF972" s="11"/>
      <c r="BG972" s="11"/>
      <c r="BH972" s="11"/>
      <c r="BI972" s="11"/>
      <c r="BJ972" s="11"/>
      <c r="BK972" s="11"/>
      <c r="BL972" s="11"/>
      <c r="BN972" s="36"/>
      <c r="BO972" s="400"/>
      <c r="BP972" s="81"/>
      <c r="BQ972" s="81"/>
      <c r="BR972" s="81"/>
      <c r="BS972" s="81"/>
      <c r="BT972" s="36"/>
      <c r="BU972" s="36"/>
      <c r="BV972" s="81"/>
      <c r="BW972" s="81"/>
    </row>
    <row r="973" spans="1:75" ht="15.75">
      <c r="A973" s="395"/>
      <c r="B973" s="396"/>
      <c r="C973" s="156"/>
      <c r="D973" s="271"/>
      <c r="E973" s="156"/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  <c r="Q973" s="156"/>
      <c r="R973" s="156"/>
      <c r="S973" s="156"/>
      <c r="T973" s="156"/>
      <c r="U973" s="157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L973" s="81"/>
      <c r="AM973" s="81"/>
      <c r="AN973" s="81"/>
      <c r="AO973" s="81"/>
      <c r="AP973" s="81"/>
      <c r="AQ973" s="81"/>
      <c r="AR973" s="81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11"/>
      <c r="BF973" s="11"/>
      <c r="BG973" s="11"/>
      <c r="BH973" s="11"/>
      <c r="BI973" s="11"/>
      <c r="BJ973" s="11"/>
      <c r="BK973" s="11"/>
      <c r="BL973" s="11"/>
      <c r="BN973" s="36"/>
      <c r="BO973" s="400"/>
      <c r="BP973" s="81"/>
      <c r="BQ973" s="81"/>
      <c r="BR973" s="81"/>
      <c r="BS973" s="81"/>
      <c r="BT973" s="36"/>
      <c r="BU973" s="36"/>
      <c r="BV973" s="81"/>
      <c r="BW973" s="81"/>
    </row>
    <row r="974" spans="1:75" ht="15.75">
      <c r="A974" s="395"/>
      <c r="B974" s="396"/>
      <c r="C974" s="156"/>
      <c r="D974" s="271"/>
      <c r="E974" s="156"/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  <c r="Q974" s="156"/>
      <c r="R974" s="156"/>
      <c r="S974" s="156"/>
      <c r="T974" s="156"/>
      <c r="U974" s="157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L974" s="81"/>
      <c r="AM974" s="81"/>
      <c r="AN974" s="81"/>
      <c r="AO974" s="81"/>
      <c r="AP974" s="81"/>
      <c r="AQ974" s="81"/>
      <c r="AR974" s="81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11"/>
      <c r="BF974" s="11"/>
      <c r="BG974" s="11"/>
      <c r="BH974" s="11"/>
      <c r="BI974" s="11"/>
      <c r="BJ974" s="11"/>
      <c r="BK974" s="11"/>
      <c r="BL974" s="11"/>
      <c r="BN974" s="36"/>
      <c r="BO974" s="400"/>
      <c r="BP974" s="81"/>
      <c r="BQ974" s="81"/>
      <c r="BR974" s="81"/>
      <c r="BS974" s="81"/>
      <c r="BT974" s="36"/>
      <c r="BU974" s="36"/>
      <c r="BV974" s="81"/>
      <c r="BW974" s="81"/>
    </row>
    <row r="975" spans="1:75" ht="15.75">
      <c r="A975" s="395"/>
      <c r="B975" s="396"/>
      <c r="C975" s="156"/>
      <c r="D975" s="271"/>
      <c r="E975" s="156"/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  <c r="Q975" s="156"/>
      <c r="R975" s="156"/>
      <c r="S975" s="156"/>
      <c r="T975" s="156"/>
      <c r="U975" s="157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L975" s="81"/>
      <c r="AM975" s="81"/>
      <c r="AN975" s="81"/>
      <c r="AO975" s="81"/>
      <c r="AP975" s="81"/>
      <c r="AQ975" s="81"/>
      <c r="AR975" s="81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11"/>
      <c r="BF975" s="11"/>
      <c r="BG975" s="11"/>
      <c r="BH975" s="11"/>
      <c r="BI975" s="11"/>
      <c r="BJ975" s="11"/>
      <c r="BK975" s="11"/>
      <c r="BL975" s="11"/>
      <c r="BN975" s="36"/>
      <c r="BO975" s="400"/>
      <c r="BP975" s="81"/>
      <c r="BQ975" s="81"/>
      <c r="BR975" s="81"/>
      <c r="BS975" s="81"/>
      <c r="BT975" s="36"/>
      <c r="BU975" s="36"/>
      <c r="BV975" s="81"/>
      <c r="BW975" s="81"/>
    </row>
    <row r="976" spans="1:75" ht="15.75">
      <c r="A976" s="395"/>
      <c r="B976" s="396"/>
      <c r="C976" s="156"/>
      <c r="D976" s="271"/>
      <c r="E976" s="156"/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  <c r="Q976" s="156"/>
      <c r="R976" s="156"/>
      <c r="S976" s="156"/>
      <c r="T976" s="156"/>
      <c r="U976" s="157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L976" s="81"/>
      <c r="AM976" s="81"/>
      <c r="AN976" s="81"/>
      <c r="AO976" s="81"/>
      <c r="AP976" s="81"/>
      <c r="AQ976" s="81"/>
      <c r="AR976" s="81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11"/>
      <c r="BF976" s="11"/>
      <c r="BG976" s="11"/>
      <c r="BH976" s="11"/>
      <c r="BI976" s="11"/>
      <c r="BJ976" s="11"/>
      <c r="BK976" s="11"/>
      <c r="BL976" s="11"/>
      <c r="BN976" s="36"/>
      <c r="BO976" s="400"/>
      <c r="BP976" s="81"/>
      <c r="BQ976" s="81"/>
      <c r="BR976" s="81"/>
      <c r="BS976" s="81"/>
      <c r="BT976" s="36"/>
      <c r="BU976" s="36"/>
      <c r="BV976" s="81"/>
      <c r="BW976" s="81"/>
    </row>
    <row r="977" spans="1:75" ht="15.75">
      <c r="A977" s="395"/>
      <c r="B977" s="396"/>
      <c r="C977" s="156"/>
      <c r="D977" s="271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  <c r="Q977" s="156"/>
      <c r="R977" s="156"/>
      <c r="S977" s="156"/>
      <c r="T977" s="156"/>
      <c r="U977" s="157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L977" s="81"/>
      <c r="AM977" s="81"/>
      <c r="AN977" s="81"/>
      <c r="AO977" s="81"/>
      <c r="AP977" s="81"/>
      <c r="AQ977" s="81"/>
      <c r="AR977" s="81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11"/>
      <c r="BF977" s="11"/>
      <c r="BG977" s="11"/>
      <c r="BH977" s="11"/>
      <c r="BI977" s="11"/>
      <c r="BJ977" s="11"/>
      <c r="BK977" s="11"/>
      <c r="BL977" s="11"/>
      <c r="BN977" s="36"/>
      <c r="BO977" s="400"/>
      <c r="BP977" s="81"/>
      <c r="BQ977" s="81"/>
      <c r="BR977" s="81"/>
      <c r="BS977" s="81"/>
      <c r="BT977" s="36"/>
      <c r="BU977" s="36"/>
      <c r="BV977" s="81"/>
      <c r="BW977" s="81"/>
    </row>
    <row r="978" spans="1:75" ht="15.75">
      <c r="A978" s="395"/>
      <c r="B978" s="396"/>
      <c r="C978" s="156"/>
      <c r="D978" s="271"/>
      <c r="E978" s="156"/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  <c r="Q978" s="156"/>
      <c r="R978" s="156"/>
      <c r="S978" s="156"/>
      <c r="T978" s="156"/>
      <c r="U978" s="157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L978" s="81"/>
      <c r="AM978" s="81"/>
      <c r="AN978" s="81"/>
      <c r="AO978" s="81"/>
      <c r="AP978" s="81"/>
      <c r="AQ978" s="81"/>
      <c r="AR978" s="81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11"/>
      <c r="BF978" s="11"/>
      <c r="BG978" s="11"/>
      <c r="BH978" s="11"/>
      <c r="BI978" s="11"/>
      <c r="BJ978" s="11"/>
      <c r="BK978" s="11"/>
      <c r="BL978" s="11"/>
      <c r="BN978" s="36"/>
      <c r="BO978" s="400"/>
      <c r="BP978" s="81"/>
      <c r="BQ978" s="81"/>
      <c r="BR978" s="81"/>
      <c r="BS978" s="81"/>
      <c r="BT978" s="36"/>
      <c r="BU978" s="36"/>
      <c r="BV978" s="81"/>
      <c r="BW978" s="81"/>
    </row>
    <row r="979" spans="1:75" ht="15.75">
      <c r="A979" s="395"/>
      <c r="B979" s="396"/>
      <c r="C979" s="156"/>
      <c r="D979" s="271"/>
      <c r="E979" s="15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  <c r="Q979" s="156"/>
      <c r="R979" s="156"/>
      <c r="S979" s="156"/>
      <c r="T979" s="156"/>
      <c r="U979" s="157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L979" s="81"/>
      <c r="AM979" s="81"/>
      <c r="AN979" s="81"/>
      <c r="AO979" s="81"/>
      <c r="AP979" s="81"/>
      <c r="AQ979" s="81"/>
      <c r="AR979" s="81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11"/>
      <c r="BF979" s="11"/>
      <c r="BG979" s="11"/>
      <c r="BH979" s="11"/>
      <c r="BI979" s="11"/>
      <c r="BJ979" s="11"/>
      <c r="BK979" s="11"/>
      <c r="BL979" s="11"/>
      <c r="BN979" s="36"/>
      <c r="BO979" s="400"/>
      <c r="BP979" s="81"/>
      <c r="BQ979" s="81"/>
      <c r="BR979" s="81"/>
      <c r="BS979" s="81"/>
      <c r="BT979" s="36"/>
      <c r="BU979" s="36"/>
      <c r="BV979" s="81"/>
      <c r="BW979" s="81"/>
    </row>
    <row r="980" spans="1:75" ht="15.75">
      <c r="A980" s="395"/>
      <c r="B980" s="396"/>
      <c r="C980" s="156"/>
      <c r="D980" s="271"/>
      <c r="E980" s="156"/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  <c r="Q980" s="156"/>
      <c r="R980" s="156"/>
      <c r="S980" s="156"/>
      <c r="T980" s="156"/>
      <c r="U980" s="157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L980" s="81"/>
      <c r="AM980" s="81"/>
      <c r="AN980" s="81"/>
      <c r="AO980" s="81"/>
      <c r="AP980" s="81"/>
      <c r="AQ980" s="81"/>
      <c r="AR980" s="81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11"/>
      <c r="BF980" s="11"/>
      <c r="BG980" s="11"/>
      <c r="BH980" s="11"/>
      <c r="BI980" s="11"/>
      <c r="BJ980" s="11"/>
      <c r="BK980" s="11"/>
      <c r="BL980" s="11"/>
      <c r="BN980" s="36"/>
      <c r="BO980" s="400"/>
      <c r="BP980" s="81"/>
      <c r="BQ980" s="81"/>
      <c r="BR980" s="81"/>
      <c r="BS980" s="81"/>
      <c r="BT980" s="36"/>
      <c r="BU980" s="36"/>
      <c r="BV980" s="81"/>
      <c r="BW980" s="81"/>
    </row>
    <row r="981" spans="1:75" ht="15.75">
      <c r="A981" s="395"/>
      <c r="B981" s="396"/>
      <c r="C981" s="156"/>
      <c r="D981" s="271"/>
      <c r="E981" s="156"/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  <c r="Q981" s="156"/>
      <c r="R981" s="156"/>
      <c r="S981" s="156"/>
      <c r="T981" s="156"/>
      <c r="U981" s="157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L981" s="81"/>
      <c r="AM981" s="81"/>
      <c r="AN981" s="81"/>
      <c r="AO981" s="81"/>
      <c r="AP981" s="81"/>
      <c r="AQ981" s="81"/>
      <c r="AR981" s="81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11"/>
      <c r="BF981" s="11"/>
      <c r="BG981" s="11"/>
      <c r="BH981" s="11"/>
      <c r="BI981" s="11"/>
      <c r="BJ981" s="11"/>
      <c r="BK981" s="11"/>
      <c r="BL981" s="11"/>
      <c r="BN981" s="36"/>
      <c r="BO981" s="400"/>
      <c r="BP981" s="81"/>
      <c r="BQ981" s="81"/>
      <c r="BR981" s="81"/>
      <c r="BS981" s="81"/>
      <c r="BT981" s="36"/>
      <c r="BU981" s="36"/>
      <c r="BV981" s="81"/>
      <c r="BW981" s="81"/>
    </row>
    <row r="982" spans="1:75" ht="15.75">
      <c r="A982" s="395"/>
      <c r="B982" s="396"/>
      <c r="C982" s="156"/>
      <c r="D982" s="271"/>
      <c r="E982" s="156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  <c r="Q982" s="156"/>
      <c r="R982" s="156"/>
      <c r="S982" s="156"/>
      <c r="T982" s="156"/>
      <c r="U982" s="157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L982" s="81"/>
      <c r="AM982" s="81"/>
      <c r="AN982" s="81"/>
      <c r="AO982" s="81"/>
      <c r="AP982" s="81"/>
      <c r="AQ982" s="81"/>
      <c r="AR982" s="81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11"/>
      <c r="BF982" s="11"/>
      <c r="BG982" s="11"/>
      <c r="BH982" s="11"/>
      <c r="BI982" s="11"/>
      <c r="BJ982" s="11"/>
      <c r="BK982" s="11"/>
      <c r="BL982" s="11"/>
      <c r="BN982" s="36"/>
      <c r="BO982" s="400"/>
      <c r="BP982" s="81"/>
      <c r="BQ982" s="81"/>
      <c r="BR982" s="81"/>
      <c r="BS982" s="81"/>
      <c r="BT982" s="36"/>
      <c r="BU982" s="36"/>
      <c r="BV982" s="81"/>
      <c r="BW982" s="81"/>
    </row>
    <row r="983" spans="1:75" ht="15.75">
      <c r="A983" s="395"/>
      <c r="B983" s="396"/>
      <c r="C983" s="156"/>
      <c r="D983" s="271"/>
      <c r="E983" s="156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  <c r="Q983" s="156"/>
      <c r="R983" s="156"/>
      <c r="S983" s="156"/>
      <c r="T983" s="156"/>
      <c r="U983" s="157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L983" s="81"/>
      <c r="AM983" s="81"/>
      <c r="AN983" s="81"/>
      <c r="AO983" s="81"/>
      <c r="AP983" s="81"/>
      <c r="AQ983" s="81"/>
      <c r="AR983" s="81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11"/>
      <c r="BF983" s="11"/>
      <c r="BG983" s="11"/>
      <c r="BH983" s="11"/>
      <c r="BI983" s="11"/>
      <c r="BJ983" s="11"/>
      <c r="BK983" s="11"/>
      <c r="BL983" s="11"/>
      <c r="BN983" s="36"/>
      <c r="BO983" s="400"/>
      <c r="BP983" s="81"/>
      <c r="BQ983" s="81"/>
      <c r="BR983" s="81"/>
      <c r="BS983" s="81"/>
      <c r="BT983" s="36"/>
      <c r="BU983" s="36"/>
      <c r="BV983" s="81"/>
      <c r="BW983" s="81"/>
    </row>
    <row r="984" spans="1:75" ht="15.75">
      <c r="A984" s="395"/>
      <c r="B984" s="396"/>
      <c r="C984" s="156"/>
      <c r="D984" s="271"/>
      <c r="E984" s="156"/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  <c r="Q984" s="156"/>
      <c r="R984" s="156"/>
      <c r="S984" s="156"/>
      <c r="T984" s="156"/>
      <c r="U984" s="157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L984" s="81"/>
      <c r="AM984" s="81"/>
      <c r="AN984" s="81"/>
      <c r="AO984" s="81"/>
      <c r="AP984" s="81"/>
      <c r="AQ984" s="81"/>
      <c r="AR984" s="81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11"/>
      <c r="BF984" s="11"/>
      <c r="BG984" s="11"/>
      <c r="BH984" s="11"/>
      <c r="BI984" s="11"/>
      <c r="BJ984" s="11"/>
      <c r="BK984" s="11"/>
      <c r="BL984" s="11"/>
      <c r="BN984" s="36"/>
      <c r="BO984" s="400"/>
      <c r="BP984" s="81"/>
      <c r="BQ984" s="81"/>
      <c r="BR984" s="81"/>
      <c r="BS984" s="81"/>
      <c r="BT984" s="36"/>
      <c r="BU984" s="36"/>
      <c r="BV984" s="81"/>
      <c r="BW984" s="81"/>
    </row>
    <row r="985" spans="1:75" ht="15.75">
      <c r="A985" s="395"/>
      <c r="B985" s="396"/>
      <c r="C985" s="156"/>
      <c r="D985" s="271"/>
      <c r="E985" s="156"/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  <c r="Q985" s="156"/>
      <c r="R985" s="156"/>
      <c r="S985" s="156"/>
      <c r="T985" s="156"/>
      <c r="U985" s="157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L985" s="81"/>
      <c r="AM985" s="81"/>
      <c r="AN985" s="81"/>
      <c r="AO985" s="81"/>
      <c r="AP985" s="81"/>
      <c r="AQ985" s="81"/>
      <c r="AR985" s="81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11"/>
      <c r="BF985" s="11"/>
      <c r="BG985" s="11"/>
      <c r="BH985" s="11"/>
      <c r="BI985" s="11"/>
      <c r="BJ985" s="11"/>
      <c r="BK985" s="11"/>
      <c r="BL985" s="11"/>
      <c r="BN985" s="36"/>
      <c r="BO985" s="400"/>
      <c r="BP985" s="81"/>
      <c r="BQ985" s="81"/>
      <c r="BR985" s="81"/>
      <c r="BS985" s="81"/>
      <c r="BT985" s="36"/>
      <c r="BU985" s="36"/>
      <c r="BV985" s="81"/>
      <c r="BW985" s="81"/>
    </row>
    <row r="986" spans="1:75" ht="15.75">
      <c r="A986" s="395"/>
      <c r="B986" s="396"/>
      <c r="C986" s="156"/>
      <c r="D986" s="271"/>
      <c r="E986" s="156"/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  <c r="Q986" s="156"/>
      <c r="R986" s="156"/>
      <c r="S986" s="156"/>
      <c r="T986" s="156"/>
      <c r="U986" s="157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L986" s="81"/>
      <c r="AM986" s="81"/>
      <c r="AN986" s="81"/>
      <c r="AO986" s="81"/>
      <c r="AP986" s="81"/>
      <c r="AQ986" s="81"/>
      <c r="AR986" s="81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11"/>
      <c r="BF986" s="11"/>
      <c r="BG986" s="11"/>
      <c r="BH986" s="11"/>
      <c r="BI986" s="11"/>
      <c r="BJ986" s="11"/>
      <c r="BK986" s="11"/>
      <c r="BL986" s="11"/>
      <c r="BN986" s="36"/>
      <c r="BO986" s="400"/>
      <c r="BP986" s="81"/>
      <c r="BQ986" s="81"/>
      <c r="BR986" s="81"/>
      <c r="BS986" s="81"/>
      <c r="BT986" s="36"/>
      <c r="BU986" s="36"/>
      <c r="BV986" s="81"/>
      <c r="BW986" s="81"/>
    </row>
    <row r="987" spans="1:75" ht="15.75">
      <c r="A987" s="395"/>
      <c r="B987" s="396"/>
      <c r="C987" s="156"/>
      <c r="D987" s="271"/>
      <c r="E987" s="156"/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  <c r="Q987" s="156"/>
      <c r="R987" s="156"/>
      <c r="S987" s="156"/>
      <c r="T987" s="156"/>
      <c r="U987" s="157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L987" s="81"/>
      <c r="AM987" s="81"/>
      <c r="AN987" s="81"/>
      <c r="AO987" s="81"/>
      <c r="AP987" s="81"/>
      <c r="AQ987" s="81"/>
      <c r="AR987" s="81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11"/>
      <c r="BF987" s="11"/>
      <c r="BG987" s="11"/>
      <c r="BH987" s="11"/>
      <c r="BI987" s="11"/>
      <c r="BJ987" s="11"/>
      <c r="BK987" s="11"/>
      <c r="BL987" s="11"/>
      <c r="BN987" s="36"/>
      <c r="BO987" s="400"/>
      <c r="BP987" s="81"/>
      <c r="BQ987" s="81"/>
      <c r="BR987" s="81"/>
      <c r="BS987" s="81"/>
      <c r="BT987" s="36"/>
      <c r="BU987" s="36"/>
      <c r="BV987" s="81"/>
      <c r="BW987" s="81"/>
    </row>
    <row r="988" spans="1:75" ht="15.75">
      <c r="A988" s="395"/>
      <c r="B988" s="396"/>
      <c r="C988" s="156"/>
      <c r="D988" s="271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  <c r="S988" s="156"/>
      <c r="T988" s="156"/>
      <c r="U988" s="157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L988" s="81"/>
      <c r="AM988" s="81"/>
      <c r="AN988" s="81"/>
      <c r="AO988" s="81"/>
      <c r="AP988" s="81"/>
      <c r="AQ988" s="81"/>
      <c r="AR988" s="81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11"/>
      <c r="BF988" s="11"/>
      <c r="BG988" s="11"/>
      <c r="BH988" s="11"/>
      <c r="BI988" s="11"/>
      <c r="BJ988" s="11"/>
      <c r="BK988" s="11"/>
      <c r="BL988" s="11"/>
      <c r="BN988" s="36"/>
      <c r="BO988" s="400"/>
      <c r="BP988" s="81"/>
      <c r="BQ988" s="81"/>
      <c r="BR988" s="81"/>
      <c r="BS988" s="81"/>
      <c r="BT988" s="36"/>
      <c r="BU988" s="36"/>
      <c r="BV988" s="81"/>
      <c r="BW988" s="81"/>
    </row>
    <row r="989" spans="1:75" ht="15.75">
      <c r="A989" s="395"/>
      <c r="B989" s="396"/>
      <c r="C989" s="156"/>
      <c r="D989" s="271"/>
      <c r="E989" s="156"/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  <c r="Q989" s="156"/>
      <c r="R989" s="156"/>
      <c r="S989" s="156"/>
      <c r="T989" s="156"/>
      <c r="U989" s="157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L989" s="81"/>
      <c r="AM989" s="81"/>
      <c r="AN989" s="81"/>
      <c r="AO989" s="81"/>
      <c r="AP989" s="81"/>
      <c r="AQ989" s="81"/>
      <c r="AR989" s="81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11"/>
      <c r="BF989" s="11"/>
      <c r="BG989" s="11"/>
      <c r="BH989" s="11"/>
      <c r="BI989" s="11"/>
      <c r="BJ989" s="11"/>
      <c r="BK989" s="11"/>
      <c r="BL989" s="11"/>
      <c r="BN989" s="36"/>
      <c r="BO989" s="400"/>
      <c r="BP989" s="81"/>
      <c r="BQ989" s="81"/>
      <c r="BR989" s="81"/>
      <c r="BS989" s="81"/>
      <c r="BT989" s="36"/>
      <c r="BU989" s="36"/>
      <c r="BV989" s="81"/>
      <c r="BW989" s="81"/>
    </row>
    <row r="990" spans="1:75" ht="15.75">
      <c r="A990" s="395"/>
      <c r="B990" s="396"/>
      <c r="C990" s="156"/>
      <c r="D990" s="271"/>
      <c r="E990" s="156"/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  <c r="Q990" s="156"/>
      <c r="R990" s="156"/>
      <c r="S990" s="156"/>
      <c r="T990" s="156"/>
      <c r="U990" s="157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L990" s="81"/>
      <c r="AM990" s="81"/>
      <c r="AN990" s="81"/>
      <c r="AO990" s="81"/>
      <c r="AP990" s="81"/>
      <c r="AQ990" s="81"/>
      <c r="AR990" s="81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11"/>
      <c r="BF990" s="11"/>
      <c r="BG990" s="11"/>
      <c r="BH990" s="11"/>
      <c r="BI990" s="11"/>
      <c r="BJ990" s="11"/>
      <c r="BK990" s="11"/>
      <c r="BL990" s="11"/>
      <c r="BN990" s="36"/>
      <c r="BO990" s="400"/>
      <c r="BP990" s="81"/>
      <c r="BQ990" s="81"/>
      <c r="BR990" s="81"/>
      <c r="BS990" s="81"/>
      <c r="BT990" s="36"/>
      <c r="BU990" s="36"/>
      <c r="BV990" s="81"/>
      <c r="BW990" s="81"/>
    </row>
    <row r="991" spans="1:75" ht="15.75">
      <c r="A991" s="395"/>
      <c r="B991" s="396"/>
      <c r="C991" s="156"/>
      <c r="D991" s="271"/>
      <c r="E991" s="156"/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6"/>
      <c r="Q991" s="156"/>
      <c r="R991" s="156"/>
      <c r="S991" s="156"/>
      <c r="T991" s="156"/>
      <c r="U991" s="157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L991" s="81"/>
      <c r="AM991" s="81"/>
      <c r="AN991" s="81"/>
      <c r="AO991" s="81"/>
      <c r="AP991" s="81"/>
      <c r="AQ991" s="81"/>
      <c r="AR991" s="81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11"/>
      <c r="BF991" s="11"/>
      <c r="BG991" s="11"/>
      <c r="BH991" s="11"/>
      <c r="BI991" s="11"/>
      <c r="BJ991" s="11"/>
      <c r="BK991" s="11"/>
      <c r="BL991" s="11"/>
      <c r="BN991" s="36"/>
      <c r="BO991" s="400"/>
      <c r="BP991" s="81"/>
      <c r="BQ991" s="81"/>
      <c r="BR991" s="81"/>
      <c r="BS991" s="81"/>
      <c r="BT991" s="36"/>
      <c r="BU991" s="36"/>
      <c r="BV991" s="81"/>
      <c r="BW991" s="81"/>
    </row>
    <row r="992" spans="1:75" ht="15.75">
      <c r="A992" s="395"/>
      <c r="B992" s="396"/>
      <c r="C992" s="156"/>
      <c r="D992" s="271"/>
      <c r="E992" s="15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6"/>
      <c r="Q992" s="156"/>
      <c r="R992" s="156"/>
      <c r="S992" s="156"/>
      <c r="T992" s="156"/>
      <c r="U992" s="157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L992" s="81"/>
      <c r="AM992" s="81"/>
      <c r="AN992" s="81"/>
      <c r="AO992" s="81"/>
      <c r="AP992" s="81"/>
      <c r="AQ992" s="81"/>
      <c r="AR992" s="81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11"/>
      <c r="BF992" s="11"/>
      <c r="BG992" s="11"/>
      <c r="BH992" s="11"/>
      <c r="BI992" s="11"/>
      <c r="BJ992" s="11"/>
      <c r="BK992" s="11"/>
      <c r="BL992" s="11"/>
      <c r="BN992" s="36"/>
      <c r="BO992" s="400"/>
      <c r="BP992" s="81"/>
      <c r="BQ992" s="81"/>
      <c r="BR992" s="81"/>
      <c r="BS992" s="81"/>
      <c r="BT992" s="36"/>
      <c r="BU992" s="36"/>
      <c r="BV992" s="81"/>
      <c r="BW992" s="81"/>
    </row>
    <row r="993" spans="1:75" ht="15.75">
      <c r="A993" s="395"/>
      <c r="B993" s="396"/>
      <c r="C993" s="156"/>
      <c r="D993" s="271"/>
      <c r="E993" s="156"/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6"/>
      <c r="Q993" s="156"/>
      <c r="R993" s="156"/>
      <c r="S993" s="156"/>
      <c r="T993" s="156"/>
      <c r="U993" s="157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L993" s="81"/>
      <c r="AM993" s="81"/>
      <c r="AN993" s="81"/>
      <c r="AO993" s="81"/>
      <c r="AP993" s="81"/>
      <c r="AQ993" s="81"/>
      <c r="AR993" s="81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11"/>
      <c r="BF993" s="11"/>
      <c r="BG993" s="11"/>
      <c r="BH993" s="11"/>
      <c r="BI993" s="11"/>
      <c r="BJ993" s="11"/>
      <c r="BK993" s="11"/>
      <c r="BL993" s="11"/>
      <c r="BN993" s="36"/>
      <c r="BO993" s="400"/>
      <c r="BP993" s="81"/>
      <c r="BQ993" s="81"/>
      <c r="BR993" s="81"/>
      <c r="BS993" s="81"/>
      <c r="BT993" s="36"/>
      <c r="BU993" s="36"/>
      <c r="BV993" s="81"/>
      <c r="BW993" s="81"/>
    </row>
    <row r="994" spans="1:75" ht="15.75">
      <c r="A994" s="395"/>
      <c r="B994" s="396"/>
      <c r="C994" s="156"/>
      <c r="D994" s="271"/>
      <c r="E994" s="156"/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6"/>
      <c r="Q994" s="156"/>
      <c r="R994" s="156"/>
      <c r="S994" s="156"/>
      <c r="T994" s="156"/>
      <c r="U994" s="157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L994" s="81"/>
      <c r="AM994" s="81"/>
      <c r="AN994" s="81"/>
      <c r="AO994" s="81"/>
      <c r="AP994" s="81"/>
      <c r="AQ994" s="81"/>
      <c r="AR994" s="81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11"/>
      <c r="BF994" s="11"/>
      <c r="BG994" s="11"/>
      <c r="BH994" s="11"/>
      <c r="BI994" s="11"/>
      <c r="BJ994" s="11"/>
      <c r="BK994" s="11"/>
      <c r="BL994" s="11"/>
      <c r="BN994" s="36"/>
      <c r="BO994" s="400"/>
      <c r="BP994" s="81"/>
      <c r="BQ994" s="81"/>
      <c r="BR994" s="81"/>
      <c r="BS994" s="81"/>
      <c r="BT994" s="36"/>
      <c r="BU994" s="36"/>
      <c r="BV994" s="81"/>
      <c r="BW994" s="81"/>
    </row>
    <row r="995" spans="1:75" ht="15.75">
      <c r="A995" s="395"/>
      <c r="B995" s="396"/>
      <c r="C995" s="156"/>
      <c r="D995" s="271"/>
      <c r="E995" s="156"/>
      <c r="F995" s="156"/>
      <c r="G995" s="156"/>
      <c r="H995" s="156"/>
      <c r="I995" s="156"/>
      <c r="J995" s="156"/>
      <c r="K995" s="156"/>
      <c r="L995" s="156"/>
      <c r="M995" s="156"/>
      <c r="N995" s="156"/>
      <c r="O995" s="156"/>
      <c r="P995" s="156"/>
      <c r="Q995" s="156"/>
      <c r="R995" s="156"/>
      <c r="S995" s="156"/>
      <c r="T995" s="156"/>
      <c r="U995" s="157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L995" s="81"/>
      <c r="AM995" s="81"/>
      <c r="AN995" s="81"/>
      <c r="AO995" s="81"/>
      <c r="AP995" s="81"/>
      <c r="AQ995" s="81"/>
      <c r="AR995" s="81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11"/>
      <c r="BF995" s="11"/>
      <c r="BG995" s="11"/>
      <c r="BH995" s="11"/>
      <c r="BI995" s="11"/>
      <c r="BJ995" s="11"/>
      <c r="BK995" s="11"/>
      <c r="BL995" s="11"/>
      <c r="BN995" s="36"/>
      <c r="BO995" s="400"/>
      <c r="BP995" s="81"/>
      <c r="BQ995" s="81"/>
      <c r="BR995" s="81"/>
      <c r="BS995" s="81"/>
      <c r="BT995" s="36"/>
      <c r="BU995" s="36"/>
      <c r="BV995" s="81"/>
      <c r="BW995" s="81"/>
    </row>
    <row r="996" spans="1:75" ht="15.75">
      <c r="A996" s="395"/>
      <c r="B996" s="396"/>
      <c r="C996" s="156"/>
      <c r="D996" s="271"/>
      <c r="E996" s="15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7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L996" s="81"/>
      <c r="AM996" s="81"/>
      <c r="AN996" s="81"/>
      <c r="AO996" s="81"/>
      <c r="AP996" s="81"/>
      <c r="AQ996" s="81"/>
      <c r="AR996" s="81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11"/>
      <c r="BF996" s="11"/>
      <c r="BG996" s="11"/>
      <c r="BH996" s="11"/>
      <c r="BI996" s="11"/>
      <c r="BJ996" s="11"/>
      <c r="BK996" s="11"/>
      <c r="BL996" s="11"/>
      <c r="BN996" s="36"/>
      <c r="BO996" s="400"/>
      <c r="BP996" s="81"/>
      <c r="BQ996" s="81"/>
      <c r="BR996" s="81"/>
      <c r="BS996" s="81"/>
      <c r="BT996" s="36"/>
      <c r="BU996" s="36"/>
      <c r="BV996" s="81"/>
      <c r="BW996" s="81"/>
    </row>
    <row r="997" spans="1:75" ht="15.75">
      <c r="A997" s="395"/>
      <c r="B997" s="396"/>
      <c r="C997" s="156"/>
      <c r="D997" s="271"/>
      <c r="E997" s="156"/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6"/>
      <c r="Q997" s="156"/>
      <c r="R997" s="156"/>
      <c r="S997" s="156"/>
      <c r="T997" s="156"/>
      <c r="U997" s="157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L997" s="81"/>
      <c r="AM997" s="81"/>
      <c r="AN997" s="81"/>
      <c r="AO997" s="81"/>
      <c r="AP997" s="81"/>
      <c r="AQ997" s="81"/>
      <c r="AR997" s="81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11"/>
      <c r="BF997" s="11"/>
      <c r="BG997" s="11"/>
      <c r="BH997" s="11"/>
      <c r="BI997" s="11"/>
      <c r="BJ997" s="11"/>
      <c r="BK997" s="11"/>
      <c r="BL997" s="11"/>
      <c r="BN997" s="36"/>
      <c r="BO997" s="400"/>
      <c r="BP997" s="81"/>
      <c r="BQ997" s="81"/>
      <c r="BR997" s="81"/>
      <c r="BS997" s="81"/>
      <c r="BT997" s="36"/>
      <c r="BU997" s="36"/>
      <c r="BV997" s="81"/>
      <c r="BW997" s="81"/>
    </row>
    <row r="998" spans="1:75" ht="15.75">
      <c r="A998" s="395"/>
      <c r="B998" s="396"/>
      <c r="C998" s="156"/>
      <c r="D998" s="271"/>
      <c r="E998" s="156"/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6"/>
      <c r="Q998" s="156"/>
      <c r="R998" s="156"/>
      <c r="S998" s="156"/>
      <c r="T998" s="156"/>
      <c r="U998" s="157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L998" s="81"/>
      <c r="AM998" s="81"/>
      <c r="AN998" s="81"/>
      <c r="AO998" s="81"/>
      <c r="AP998" s="81"/>
      <c r="AQ998" s="81"/>
      <c r="AR998" s="81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11"/>
      <c r="BF998" s="11"/>
      <c r="BG998" s="11"/>
      <c r="BH998" s="11"/>
      <c r="BI998" s="11"/>
      <c r="BJ998" s="11"/>
      <c r="BK998" s="11"/>
      <c r="BL998" s="11"/>
      <c r="BN998" s="36"/>
      <c r="BO998" s="400"/>
      <c r="BP998" s="81"/>
      <c r="BQ998" s="81"/>
      <c r="BR998" s="81"/>
      <c r="BS998" s="81"/>
      <c r="BT998" s="36"/>
      <c r="BU998" s="36"/>
      <c r="BV998" s="81"/>
      <c r="BW998" s="81"/>
    </row>
    <row r="999" spans="1:75" ht="15.75">
      <c r="A999" s="395"/>
      <c r="B999" s="396"/>
      <c r="C999" s="156"/>
      <c r="D999" s="271"/>
      <c r="E999" s="156"/>
      <c r="F999" s="156"/>
      <c r="G999" s="156"/>
      <c r="H999" s="156"/>
      <c r="I999" s="156"/>
      <c r="J999" s="156"/>
      <c r="K999" s="156"/>
      <c r="L999" s="156"/>
      <c r="M999" s="156"/>
      <c r="N999" s="156"/>
      <c r="O999" s="156"/>
      <c r="P999" s="156"/>
      <c r="Q999" s="156"/>
      <c r="R999" s="156"/>
      <c r="S999" s="156"/>
      <c r="T999" s="156"/>
      <c r="U999" s="157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L999" s="81"/>
      <c r="AM999" s="81"/>
      <c r="AN999" s="81"/>
      <c r="AO999" s="81"/>
      <c r="AP999" s="81"/>
      <c r="AQ999" s="81"/>
      <c r="AR999" s="81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11"/>
      <c r="BF999" s="11"/>
      <c r="BG999" s="11"/>
      <c r="BH999" s="11"/>
      <c r="BI999" s="11"/>
      <c r="BJ999" s="11"/>
      <c r="BK999" s="11"/>
      <c r="BL999" s="11"/>
      <c r="BN999" s="36"/>
      <c r="BO999" s="400"/>
      <c r="BP999" s="81"/>
      <c r="BQ999" s="81"/>
      <c r="BR999" s="81"/>
      <c r="BS999" s="81"/>
      <c r="BT999" s="36"/>
      <c r="BU999" s="36"/>
      <c r="BV999" s="81"/>
      <c r="BW999" s="81"/>
    </row>
    <row r="1000" spans="1:75" ht="15.75">
      <c r="A1000" s="395"/>
      <c r="B1000" s="396"/>
      <c r="C1000" s="156"/>
      <c r="D1000" s="271"/>
      <c r="E1000" s="156"/>
      <c r="F1000" s="156"/>
      <c r="G1000" s="156"/>
      <c r="H1000" s="156"/>
      <c r="I1000" s="156"/>
      <c r="J1000" s="156"/>
      <c r="K1000" s="156"/>
      <c r="L1000" s="156"/>
      <c r="M1000" s="156"/>
      <c r="N1000" s="156"/>
      <c r="O1000" s="156"/>
      <c r="P1000" s="156"/>
      <c r="Q1000" s="156"/>
      <c r="R1000" s="156"/>
      <c r="S1000" s="156"/>
      <c r="T1000" s="156"/>
      <c r="U1000" s="157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L1000" s="81"/>
      <c r="AM1000" s="81"/>
      <c r="AN1000" s="81"/>
      <c r="AO1000" s="81"/>
      <c r="AP1000" s="81"/>
      <c r="AQ1000" s="81"/>
      <c r="AR1000" s="81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11"/>
      <c r="BF1000" s="11"/>
      <c r="BG1000" s="11"/>
      <c r="BH1000" s="11"/>
      <c r="BI1000" s="11"/>
      <c r="BJ1000" s="11"/>
      <c r="BK1000" s="11"/>
      <c r="BL1000" s="11"/>
      <c r="BN1000" s="36"/>
      <c r="BO1000" s="400"/>
      <c r="BP1000" s="81"/>
      <c r="BQ1000" s="81"/>
      <c r="BR1000" s="81"/>
      <c r="BS1000" s="81"/>
      <c r="BT1000" s="36"/>
      <c r="BU1000" s="36"/>
      <c r="BV1000" s="81"/>
      <c r="BW1000" s="81"/>
    </row>
    <row r="1001" spans="1:75" ht="15.75">
      <c r="A1001" s="395"/>
      <c r="B1001" s="396"/>
      <c r="C1001" s="156"/>
      <c r="D1001" s="271"/>
      <c r="E1001" s="156"/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6"/>
      <c r="Q1001" s="156"/>
      <c r="R1001" s="156"/>
      <c r="S1001" s="156"/>
      <c r="T1001" s="156"/>
      <c r="U1001" s="157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L1001" s="81"/>
      <c r="AM1001" s="81"/>
      <c r="AN1001" s="81"/>
      <c r="AO1001" s="81"/>
      <c r="AP1001" s="81"/>
      <c r="AQ1001" s="81"/>
      <c r="AR1001" s="81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11"/>
      <c r="BF1001" s="11"/>
      <c r="BG1001" s="11"/>
      <c r="BH1001" s="11"/>
      <c r="BI1001" s="11"/>
      <c r="BJ1001" s="11"/>
      <c r="BK1001" s="11"/>
      <c r="BL1001" s="11"/>
      <c r="BN1001" s="36"/>
      <c r="BO1001" s="400"/>
      <c r="BP1001" s="81"/>
      <c r="BQ1001" s="81"/>
      <c r="BR1001" s="81"/>
      <c r="BS1001" s="81"/>
      <c r="BT1001" s="36"/>
      <c r="BU1001" s="36"/>
      <c r="BV1001" s="81"/>
      <c r="BW1001" s="81"/>
    </row>
    <row r="1002" spans="1:75" ht="15.75">
      <c r="A1002" s="395"/>
      <c r="B1002" s="396"/>
      <c r="C1002" s="156"/>
      <c r="D1002" s="271"/>
      <c r="E1002" s="156"/>
      <c r="F1002" s="156"/>
      <c r="G1002" s="156"/>
      <c r="H1002" s="156"/>
      <c r="I1002" s="156"/>
      <c r="J1002" s="156"/>
      <c r="K1002" s="156"/>
      <c r="L1002" s="156"/>
      <c r="M1002" s="156"/>
      <c r="N1002" s="156"/>
      <c r="O1002" s="156"/>
      <c r="P1002" s="156"/>
      <c r="Q1002" s="156"/>
      <c r="R1002" s="156"/>
      <c r="S1002" s="156"/>
      <c r="T1002" s="156"/>
      <c r="U1002" s="157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L1002" s="81"/>
      <c r="AM1002" s="81"/>
      <c r="AN1002" s="81"/>
      <c r="AO1002" s="81"/>
      <c r="AP1002" s="81"/>
      <c r="AQ1002" s="81"/>
      <c r="AR1002" s="81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11"/>
      <c r="BF1002" s="11"/>
      <c r="BG1002" s="11"/>
      <c r="BH1002" s="11"/>
      <c r="BI1002" s="11"/>
      <c r="BJ1002" s="11"/>
      <c r="BK1002" s="11"/>
      <c r="BL1002" s="11"/>
      <c r="BN1002" s="36"/>
      <c r="BO1002" s="400"/>
      <c r="BP1002" s="81"/>
      <c r="BQ1002" s="81"/>
      <c r="BR1002" s="81"/>
      <c r="BS1002" s="81"/>
      <c r="BT1002" s="36"/>
      <c r="BU1002" s="36"/>
      <c r="BV1002" s="81"/>
      <c r="BW1002" s="81"/>
    </row>
    <row r="1003" spans="1:75" ht="15.75">
      <c r="A1003" s="395"/>
      <c r="B1003" s="396"/>
      <c r="C1003" s="156"/>
      <c r="D1003" s="271"/>
      <c r="E1003" s="156"/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6"/>
      <c r="Q1003" s="156"/>
      <c r="R1003" s="156"/>
      <c r="S1003" s="156"/>
      <c r="T1003" s="156"/>
      <c r="U1003" s="157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L1003" s="81"/>
      <c r="AM1003" s="81"/>
      <c r="AN1003" s="81"/>
      <c r="AO1003" s="81"/>
      <c r="AP1003" s="81"/>
      <c r="AQ1003" s="81"/>
      <c r="AR1003" s="81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11"/>
      <c r="BF1003" s="11"/>
      <c r="BG1003" s="11"/>
      <c r="BH1003" s="11"/>
      <c r="BI1003" s="11"/>
      <c r="BJ1003" s="11"/>
      <c r="BK1003" s="11"/>
      <c r="BL1003" s="11"/>
      <c r="BN1003" s="36"/>
      <c r="BO1003" s="400"/>
      <c r="BP1003" s="81"/>
      <c r="BQ1003" s="81"/>
      <c r="BR1003" s="81"/>
      <c r="BS1003" s="81"/>
      <c r="BT1003" s="36"/>
      <c r="BU1003" s="36"/>
      <c r="BV1003" s="81"/>
      <c r="BW1003" s="81"/>
    </row>
    <row r="1004" spans="1:75" ht="15.75">
      <c r="A1004" s="395"/>
      <c r="B1004" s="396"/>
      <c r="C1004" s="156"/>
      <c r="D1004" s="271"/>
      <c r="E1004" s="156"/>
      <c r="F1004" s="156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  <c r="Q1004" s="156"/>
      <c r="R1004" s="156"/>
      <c r="S1004" s="156"/>
      <c r="T1004" s="156"/>
      <c r="U1004" s="157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L1004" s="81"/>
      <c r="AM1004" s="81"/>
      <c r="AN1004" s="81"/>
      <c r="AO1004" s="81"/>
      <c r="AP1004" s="81"/>
      <c r="AQ1004" s="81"/>
      <c r="AR1004" s="81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11"/>
      <c r="BF1004" s="11"/>
      <c r="BG1004" s="11"/>
      <c r="BH1004" s="11"/>
      <c r="BI1004" s="11"/>
      <c r="BJ1004" s="11"/>
      <c r="BK1004" s="11"/>
      <c r="BL1004" s="11"/>
      <c r="BN1004" s="36"/>
      <c r="BO1004" s="400"/>
      <c r="BP1004" s="81"/>
      <c r="BQ1004" s="81"/>
      <c r="BR1004" s="81"/>
      <c r="BS1004" s="81"/>
      <c r="BT1004" s="36"/>
      <c r="BU1004" s="36"/>
      <c r="BV1004" s="81"/>
      <c r="BW1004" s="81"/>
    </row>
    <row r="1005" spans="1:75" ht="15.75">
      <c r="A1005" s="395"/>
      <c r="B1005" s="396"/>
      <c r="C1005" s="156"/>
      <c r="D1005" s="271"/>
      <c r="E1005" s="156"/>
      <c r="F1005" s="156"/>
      <c r="G1005" s="156"/>
      <c r="H1005" s="156"/>
      <c r="I1005" s="156"/>
      <c r="J1005" s="156"/>
      <c r="K1005" s="156"/>
      <c r="L1005" s="156"/>
      <c r="M1005" s="156"/>
      <c r="N1005" s="156"/>
      <c r="O1005" s="156"/>
      <c r="P1005" s="156"/>
      <c r="Q1005" s="156"/>
      <c r="R1005" s="156"/>
      <c r="S1005" s="156"/>
      <c r="T1005" s="156"/>
      <c r="U1005" s="157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L1005" s="81"/>
      <c r="AM1005" s="81"/>
      <c r="AN1005" s="81"/>
      <c r="AO1005" s="81"/>
      <c r="AP1005" s="81"/>
      <c r="AQ1005" s="81"/>
      <c r="AR1005" s="81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11"/>
      <c r="BF1005" s="11"/>
      <c r="BG1005" s="11"/>
      <c r="BH1005" s="11"/>
      <c r="BI1005" s="11"/>
      <c r="BJ1005" s="11"/>
      <c r="BK1005" s="11"/>
      <c r="BL1005" s="11"/>
      <c r="BN1005" s="36"/>
      <c r="BO1005" s="400"/>
      <c r="BP1005" s="81"/>
      <c r="BQ1005" s="81"/>
      <c r="BR1005" s="81"/>
      <c r="BS1005" s="81"/>
      <c r="BT1005" s="36"/>
      <c r="BU1005" s="36"/>
      <c r="BV1005" s="81"/>
      <c r="BW1005" s="81"/>
    </row>
    <row r="1006" spans="1:75" ht="15.75">
      <c r="A1006" s="395"/>
      <c r="B1006" s="396"/>
      <c r="C1006" s="156"/>
      <c r="D1006" s="271"/>
      <c r="E1006" s="156"/>
      <c r="F1006" s="156"/>
      <c r="G1006" s="156"/>
      <c r="H1006" s="156"/>
      <c r="I1006" s="156"/>
      <c r="J1006" s="156"/>
      <c r="K1006" s="156"/>
      <c r="L1006" s="156"/>
      <c r="M1006" s="156"/>
      <c r="N1006" s="156"/>
      <c r="O1006" s="156"/>
      <c r="P1006" s="156"/>
      <c r="Q1006" s="156"/>
      <c r="R1006" s="156"/>
      <c r="S1006" s="156"/>
      <c r="T1006" s="156"/>
      <c r="U1006" s="157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L1006" s="81"/>
      <c r="AM1006" s="81"/>
      <c r="AN1006" s="81"/>
      <c r="AO1006" s="81"/>
      <c r="AP1006" s="81"/>
      <c r="AQ1006" s="81"/>
      <c r="AR1006" s="81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11"/>
      <c r="BF1006" s="11"/>
      <c r="BG1006" s="11"/>
      <c r="BH1006" s="11"/>
      <c r="BI1006" s="11"/>
      <c r="BJ1006" s="11"/>
      <c r="BK1006" s="11"/>
      <c r="BL1006" s="11"/>
      <c r="BN1006" s="36"/>
      <c r="BO1006" s="400"/>
      <c r="BP1006" s="81"/>
      <c r="BQ1006" s="81"/>
      <c r="BR1006" s="81"/>
      <c r="BS1006" s="81"/>
      <c r="BT1006" s="36"/>
      <c r="BU1006" s="36"/>
      <c r="BV1006" s="81"/>
      <c r="BW1006" s="81"/>
    </row>
    <row r="1007" spans="1:75" ht="15.75">
      <c r="A1007" s="395"/>
      <c r="B1007" s="396"/>
      <c r="C1007" s="156"/>
      <c r="D1007" s="271"/>
      <c r="E1007" s="156"/>
      <c r="F1007" s="156"/>
      <c r="G1007" s="156"/>
      <c r="H1007" s="156"/>
      <c r="I1007" s="156"/>
      <c r="J1007" s="156"/>
      <c r="K1007" s="156"/>
      <c r="L1007" s="156"/>
      <c r="M1007" s="156"/>
      <c r="N1007" s="156"/>
      <c r="O1007" s="156"/>
      <c r="P1007" s="156"/>
      <c r="Q1007" s="156"/>
      <c r="R1007" s="156"/>
      <c r="S1007" s="156"/>
      <c r="T1007" s="156"/>
      <c r="U1007" s="157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L1007" s="81"/>
      <c r="AM1007" s="81"/>
      <c r="AN1007" s="81"/>
      <c r="AO1007" s="81"/>
      <c r="AP1007" s="81"/>
      <c r="AQ1007" s="81"/>
      <c r="AR1007" s="81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11"/>
      <c r="BF1007" s="11"/>
      <c r="BG1007" s="11"/>
      <c r="BH1007" s="11"/>
      <c r="BI1007" s="11"/>
      <c r="BJ1007" s="11"/>
      <c r="BK1007" s="11"/>
      <c r="BL1007" s="11"/>
      <c r="BN1007" s="36"/>
      <c r="BO1007" s="400"/>
      <c r="BP1007" s="81"/>
      <c r="BQ1007" s="81"/>
      <c r="BR1007" s="81"/>
      <c r="BS1007" s="81"/>
      <c r="BT1007" s="36"/>
      <c r="BU1007" s="36"/>
      <c r="BV1007" s="81"/>
      <c r="BW1007" s="81"/>
    </row>
    <row r="1008" spans="1:75" ht="15.75">
      <c r="A1008" s="395"/>
      <c r="B1008" s="396"/>
      <c r="C1008" s="156"/>
      <c r="D1008" s="271"/>
      <c r="E1008" s="156"/>
      <c r="F1008" s="156"/>
      <c r="G1008" s="156"/>
      <c r="H1008" s="156"/>
      <c r="I1008" s="156"/>
      <c r="J1008" s="156"/>
      <c r="K1008" s="156"/>
      <c r="L1008" s="156"/>
      <c r="M1008" s="156"/>
      <c r="N1008" s="156"/>
      <c r="O1008" s="156"/>
      <c r="P1008" s="156"/>
      <c r="Q1008" s="156"/>
      <c r="R1008" s="156"/>
      <c r="S1008" s="156"/>
      <c r="T1008" s="156"/>
      <c r="U1008" s="157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L1008" s="81"/>
      <c r="AM1008" s="81"/>
      <c r="AN1008" s="81"/>
      <c r="AO1008" s="81"/>
      <c r="AP1008" s="81"/>
      <c r="AQ1008" s="81"/>
      <c r="AR1008" s="81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11"/>
      <c r="BF1008" s="11"/>
      <c r="BG1008" s="11"/>
      <c r="BH1008" s="11"/>
      <c r="BI1008" s="11"/>
      <c r="BJ1008" s="11"/>
      <c r="BK1008" s="11"/>
      <c r="BL1008" s="11"/>
      <c r="BN1008" s="36"/>
      <c r="BO1008" s="400"/>
      <c r="BP1008" s="81"/>
      <c r="BQ1008" s="81"/>
      <c r="BR1008" s="81"/>
      <c r="BS1008" s="81"/>
      <c r="BT1008" s="36"/>
      <c r="BU1008" s="36"/>
      <c r="BV1008" s="81"/>
      <c r="BW1008" s="81"/>
    </row>
    <row r="1009" spans="1:75" ht="15.75">
      <c r="A1009" s="395"/>
      <c r="B1009" s="396"/>
      <c r="C1009" s="156"/>
      <c r="D1009" s="271"/>
      <c r="E1009" s="156"/>
      <c r="F1009" s="156"/>
      <c r="G1009" s="156"/>
      <c r="H1009" s="156"/>
      <c r="I1009" s="156"/>
      <c r="J1009" s="156"/>
      <c r="K1009" s="156"/>
      <c r="L1009" s="156"/>
      <c r="M1009" s="156"/>
      <c r="N1009" s="156"/>
      <c r="O1009" s="156"/>
      <c r="P1009" s="156"/>
      <c r="Q1009" s="156"/>
      <c r="R1009" s="156"/>
      <c r="S1009" s="156"/>
      <c r="T1009" s="156"/>
      <c r="U1009" s="157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L1009" s="81"/>
      <c r="AM1009" s="81"/>
      <c r="AN1009" s="81"/>
      <c r="AO1009" s="81"/>
      <c r="AP1009" s="81"/>
      <c r="AQ1009" s="81"/>
      <c r="AR1009" s="81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11"/>
      <c r="BF1009" s="11"/>
      <c r="BG1009" s="11"/>
      <c r="BH1009" s="11"/>
      <c r="BI1009" s="11"/>
      <c r="BJ1009" s="11"/>
      <c r="BK1009" s="11"/>
      <c r="BL1009" s="11"/>
      <c r="BN1009" s="36"/>
      <c r="BO1009" s="400"/>
      <c r="BP1009" s="81"/>
      <c r="BQ1009" s="81"/>
      <c r="BR1009" s="81"/>
      <c r="BS1009" s="81"/>
      <c r="BT1009" s="36"/>
      <c r="BU1009" s="36"/>
      <c r="BV1009" s="81"/>
      <c r="BW1009" s="81"/>
    </row>
    <row r="1010" spans="1:75" ht="15.75">
      <c r="A1010" s="395"/>
      <c r="B1010" s="396"/>
      <c r="C1010" s="156"/>
      <c r="D1010" s="271"/>
      <c r="E1010" s="156"/>
      <c r="F1010" s="156"/>
      <c r="G1010" s="156"/>
      <c r="H1010" s="156"/>
      <c r="I1010" s="156"/>
      <c r="J1010" s="156"/>
      <c r="K1010" s="156"/>
      <c r="L1010" s="156"/>
      <c r="M1010" s="156"/>
      <c r="N1010" s="156"/>
      <c r="O1010" s="156"/>
      <c r="P1010" s="156"/>
      <c r="Q1010" s="156"/>
      <c r="R1010" s="156"/>
      <c r="S1010" s="156"/>
      <c r="T1010" s="156"/>
      <c r="U1010" s="157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L1010" s="81"/>
      <c r="AM1010" s="81"/>
      <c r="AN1010" s="81"/>
      <c r="AO1010" s="81"/>
      <c r="AP1010" s="81"/>
      <c r="AQ1010" s="81"/>
      <c r="AR1010" s="81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11"/>
      <c r="BF1010" s="11"/>
      <c r="BG1010" s="11"/>
      <c r="BH1010" s="11"/>
      <c r="BI1010" s="11"/>
      <c r="BJ1010" s="11"/>
      <c r="BK1010" s="11"/>
      <c r="BL1010" s="11"/>
      <c r="BN1010" s="36"/>
      <c r="BO1010" s="400"/>
      <c r="BP1010" s="81"/>
      <c r="BQ1010" s="81"/>
      <c r="BR1010" s="81"/>
      <c r="BS1010" s="81"/>
      <c r="BT1010" s="36"/>
      <c r="BU1010" s="36"/>
      <c r="BV1010" s="81"/>
      <c r="BW1010" s="81"/>
    </row>
    <row r="1011" spans="1:75" ht="15.75">
      <c r="A1011" s="395"/>
      <c r="B1011" s="396"/>
      <c r="C1011" s="156"/>
      <c r="D1011" s="271"/>
      <c r="E1011" s="156"/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6"/>
      <c r="P1011" s="156"/>
      <c r="Q1011" s="156"/>
      <c r="R1011" s="156"/>
      <c r="S1011" s="156"/>
      <c r="T1011" s="156"/>
      <c r="U1011" s="157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L1011" s="81"/>
      <c r="AM1011" s="81"/>
      <c r="AN1011" s="81"/>
      <c r="AO1011" s="81"/>
      <c r="AP1011" s="81"/>
      <c r="AQ1011" s="81"/>
      <c r="AR1011" s="81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11"/>
      <c r="BF1011" s="11"/>
      <c r="BG1011" s="11"/>
      <c r="BH1011" s="11"/>
      <c r="BI1011" s="11"/>
      <c r="BJ1011" s="11"/>
      <c r="BK1011" s="11"/>
      <c r="BL1011" s="11"/>
      <c r="BN1011" s="36"/>
      <c r="BO1011" s="400"/>
      <c r="BP1011" s="81"/>
      <c r="BQ1011" s="81"/>
      <c r="BR1011" s="81"/>
      <c r="BS1011" s="81"/>
      <c r="BT1011" s="36"/>
      <c r="BU1011" s="36"/>
      <c r="BV1011" s="81"/>
      <c r="BW1011" s="81"/>
    </row>
    <row r="1012" spans="1:75" ht="15.75">
      <c r="A1012" s="395"/>
      <c r="B1012" s="396"/>
      <c r="C1012" s="156"/>
      <c r="D1012" s="271"/>
      <c r="E1012" s="156"/>
      <c r="F1012" s="156"/>
      <c r="G1012" s="156"/>
      <c r="H1012" s="156"/>
      <c r="I1012" s="156"/>
      <c r="J1012" s="156"/>
      <c r="K1012" s="156"/>
      <c r="L1012" s="156"/>
      <c r="M1012" s="156"/>
      <c r="N1012" s="156"/>
      <c r="O1012" s="156"/>
      <c r="P1012" s="156"/>
      <c r="Q1012" s="156"/>
      <c r="R1012" s="156"/>
      <c r="S1012" s="156"/>
      <c r="T1012" s="156"/>
      <c r="U1012" s="157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L1012" s="81"/>
      <c r="AM1012" s="81"/>
      <c r="AN1012" s="81"/>
      <c r="AO1012" s="81"/>
      <c r="AP1012" s="81"/>
      <c r="AQ1012" s="81"/>
      <c r="AR1012" s="81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11"/>
      <c r="BF1012" s="11"/>
      <c r="BG1012" s="11"/>
      <c r="BH1012" s="11"/>
      <c r="BI1012" s="11"/>
      <c r="BJ1012" s="11"/>
      <c r="BK1012" s="11"/>
      <c r="BL1012" s="11"/>
      <c r="BN1012" s="36"/>
      <c r="BO1012" s="400"/>
      <c r="BP1012" s="81"/>
      <c r="BQ1012" s="81"/>
      <c r="BR1012" s="81"/>
      <c r="BS1012" s="81"/>
      <c r="BT1012" s="36"/>
      <c r="BU1012" s="36"/>
      <c r="BV1012" s="81"/>
      <c r="BW1012" s="81"/>
    </row>
    <row r="1013" spans="1:75" ht="15.75">
      <c r="A1013" s="395"/>
      <c r="B1013" s="396"/>
      <c r="C1013" s="156"/>
      <c r="D1013" s="271"/>
      <c r="E1013" s="156"/>
      <c r="F1013" s="156"/>
      <c r="G1013" s="156"/>
      <c r="H1013" s="156"/>
      <c r="I1013" s="156"/>
      <c r="J1013" s="156"/>
      <c r="K1013" s="156"/>
      <c r="L1013" s="156"/>
      <c r="M1013" s="156"/>
      <c r="N1013" s="156"/>
      <c r="O1013" s="156"/>
      <c r="P1013" s="156"/>
      <c r="Q1013" s="156"/>
      <c r="R1013" s="156"/>
      <c r="S1013" s="156"/>
      <c r="T1013" s="156"/>
      <c r="U1013" s="157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L1013" s="81"/>
      <c r="AM1013" s="81"/>
      <c r="AN1013" s="81"/>
      <c r="AO1013" s="81"/>
      <c r="AP1013" s="81"/>
      <c r="AQ1013" s="81"/>
      <c r="AR1013" s="81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11"/>
      <c r="BF1013" s="11"/>
      <c r="BG1013" s="11"/>
      <c r="BH1013" s="11"/>
      <c r="BI1013" s="11"/>
      <c r="BJ1013" s="11"/>
      <c r="BK1013" s="11"/>
      <c r="BL1013" s="11"/>
      <c r="BN1013" s="36"/>
      <c r="BO1013" s="400"/>
      <c r="BP1013" s="81"/>
      <c r="BQ1013" s="81"/>
      <c r="BR1013" s="81"/>
      <c r="BS1013" s="81"/>
      <c r="BT1013" s="36"/>
      <c r="BU1013" s="36"/>
      <c r="BV1013" s="81"/>
      <c r="BW1013" s="81"/>
    </row>
    <row r="1014" spans="1:75" ht="15.75">
      <c r="A1014" s="395"/>
      <c r="B1014" s="396"/>
      <c r="C1014" s="156"/>
      <c r="D1014" s="271"/>
      <c r="E1014" s="156"/>
      <c r="F1014" s="156"/>
      <c r="G1014" s="156"/>
      <c r="H1014" s="156"/>
      <c r="I1014" s="156"/>
      <c r="J1014" s="156"/>
      <c r="K1014" s="156"/>
      <c r="L1014" s="156"/>
      <c r="M1014" s="156"/>
      <c r="N1014" s="156"/>
      <c r="O1014" s="156"/>
      <c r="P1014" s="156"/>
      <c r="Q1014" s="156"/>
      <c r="R1014" s="156"/>
      <c r="S1014" s="156"/>
      <c r="T1014" s="156"/>
      <c r="U1014" s="157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L1014" s="81"/>
      <c r="AM1014" s="81"/>
      <c r="AN1014" s="81"/>
      <c r="AO1014" s="81"/>
      <c r="AP1014" s="81"/>
      <c r="AQ1014" s="81"/>
      <c r="AR1014" s="81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11"/>
      <c r="BF1014" s="11"/>
      <c r="BG1014" s="11"/>
      <c r="BH1014" s="11"/>
      <c r="BI1014" s="11"/>
      <c r="BJ1014" s="11"/>
      <c r="BK1014" s="11"/>
      <c r="BL1014" s="11"/>
      <c r="BN1014" s="36"/>
      <c r="BO1014" s="400"/>
      <c r="BP1014" s="81"/>
      <c r="BQ1014" s="81"/>
      <c r="BR1014" s="81"/>
      <c r="BS1014" s="81"/>
      <c r="BT1014" s="36"/>
      <c r="BU1014" s="36"/>
      <c r="BV1014" s="81"/>
      <c r="BW1014" s="81"/>
    </row>
    <row r="1015" spans="1:75" ht="15.75">
      <c r="A1015" s="395"/>
      <c r="B1015" s="396"/>
      <c r="C1015" s="156"/>
      <c r="D1015" s="271"/>
      <c r="E1015" s="156"/>
      <c r="F1015" s="156"/>
      <c r="G1015" s="156"/>
      <c r="H1015" s="156"/>
      <c r="I1015" s="156"/>
      <c r="J1015" s="156"/>
      <c r="K1015" s="156"/>
      <c r="L1015" s="156"/>
      <c r="M1015" s="156"/>
      <c r="N1015" s="156"/>
      <c r="O1015" s="156"/>
      <c r="P1015" s="156"/>
      <c r="Q1015" s="156"/>
      <c r="R1015" s="156"/>
      <c r="S1015" s="156"/>
      <c r="T1015" s="156"/>
      <c r="U1015" s="157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L1015" s="81"/>
      <c r="AM1015" s="81"/>
      <c r="AN1015" s="81"/>
      <c r="AO1015" s="81"/>
      <c r="AP1015" s="81"/>
      <c r="AQ1015" s="81"/>
      <c r="AR1015" s="81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11"/>
      <c r="BF1015" s="11"/>
      <c r="BG1015" s="11"/>
      <c r="BH1015" s="11"/>
      <c r="BI1015" s="11"/>
      <c r="BJ1015" s="11"/>
      <c r="BK1015" s="11"/>
      <c r="BL1015" s="11"/>
      <c r="BN1015" s="36"/>
      <c r="BO1015" s="400"/>
      <c r="BP1015" s="81"/>
      <c r="BQ1015" s="81"/>
      <c r="BR1015" s="81"/>
      <c r="BS1015" s="81"/>
      <c r="BT1015" s="36"/>
      <c r="BU1015" s="36"/>
      <c r="BV1015" s="81"/>
      <c r="BW1015" s="81"/>
    </row>
    <row r="1016" spans="1:75" ht="15.75">
      <c r="A1016" s="395"/>
      <c r="B1016" s="396"/>
      <c r="C1016" s="156"/>
      <c r="D1016" s="271"/>
      <c r="E1016" s="156"/>
      <c r="F1016" s="156"/>
      <c r="G1016" s="156"/>
      <c r="H1016" s="156"/>
      <c r="I1016" s="156"/>
      <c r="J1016" s="156"/>
      <c r="K1016" s="156"/>
      <c r="L1016" s="156"/>
      <c r="M1016" s="156"/>
      <c r="N1016" s="156"/>
      <c r="O1016" s="156"/>
      <c r="P1016" s="156"/>
      <c r="Q1016" s="156"/>
      <c r="R1016" s="156"/>
      <c r="S1016" s="156"/>
      <c r="T1016" s="156"/>
      <c r="U1016" s="157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L1016" s="81"/>
      <c r="AM1016" s="81"/>
      <c r="AN1016" s="81"/>
      <c r="AO1016" s="81"/>
      <c r="AP1016" s="81"/>
      <c r="AQ1016" s="81"/>
      <c r="AR1016" s="81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11"/>
      <c r="BF1016" s="11"/>
      <c r="BG1016" s="11"/>
      <c r="BH1016" s="11"/>
      <c r="BI1016" s="11"/>
      <c r="BJ1016" s="11"/>
      <c r="BK1016" s="11"/>
      <c r="BL1016" s="11"/>
      <c r="BN1016" s="36"/>
      <c r="BO1016" s="400"/>
      <c r="BP1016" s="81"/>
      <c r="BQ1016" s="81"/>
      <c r="BR1016" s="81"/>
      <c r="BS1016" s="81"/>
      <c r="BT1016" s="36"/>
      <c r="BU1016" s="36"/>
      <c r="BV1016" s="81"/>
      <c r="BW1016" s="81"/>
    </row>
    <row r="1017" spans="1:75" ht="15.75">
      <c r="A1017" s="395"/>
      <c r="B1017" s="396"/>
      <c r="C1017" s="156"/>
      <c r="D1017" s="271"/>
      <c r="E1017" s="156"/>
      <c r="F1017" s="156"/>
      <c r="G1017" s="156"/>
      <c r="H1017" s="156"/>
      <c r="I1017" s="156"/>
      <c r="J1017" s="156"/>
      <c r="K1017" s="156"/>
      <c r="L1017" s="156"/>
      <c r="M1017" s="156"/>
      <c r="N1017" s="156"/>
      <c r="O1017" s="156"/>
      <c r="P1017" s="156"/>
      <c r="Q1017" s="156"/>
      <c r="R1017" s="156"/>
      <c r="S1017" s="156"/>
      <c r="T1017" s="156"/>
      <c r="U1017" s="157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L1017" s="81"/>
      <c r="AM1017" s="81"/>
      <c r="AN1017" s="81"/>
      <c r="AO1017" s="81"/>
      <c r="AP1017" s="81"/>
      <c r="AQ1017" s="81"/>
      <c r="AR1017" s="81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11"/>
      <c r="BF1017" s="11"/>
      <c r="BG1017" s="11"/>
      <c r="BH1017" s="11"/>
      <c r="BI1017" s="11"/>
      <c r="BJ1017" s="11"/>
      <c r="BK1017" s="11"/>
      <c r="BL1017" s="11"/>
      <c r="BN1017" s="36"/>
      <c r="BO1017" s="400"/>
      <c r="BP1017" s="81"/>
      <c r="BQ1017" s="81"/>
      <c r="BR1017" s="81"/>
      <c r="BS1017" s="81"/>
      <c r="BT1017" s="36"/>
      <c r="BU1017" s="36"/>
      <c r="BV1017" s="81"/>
      <c r="BW1017" s="81"/>
    </row>
    <row r="1018" spans="1:75" ht="15.75">
      <c r="A1018" s="395"/>
      <c r="B1018" s="396"/>
      <c r="C1018" s="156"/>
      <c r="D1018" s="271"/>
      <c r="E1018" s="156"/>
      <c r="F1018" s="156"/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  <c r="Q1018" s="156"/>
      <c r="R1018" s="156"/>
      <c r="S1018" s="156"/>
      <c r="T1018" s="156"/>
      <c r="U1018" s="157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L1018" s="81"/>
      <c r="AM1018" s="81"/>
      <c r="AN1018" s="81"/>
      <c r="AO1018" s="81"/>
      <c r="AP1018" s="81"/>
      <c r="AQ1018" s="81"/>
      <c r="AR1018" s="81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11"/>
      <c r="BF1018" s="11"/>
      <c r="BG1018" s="11"/>
      <c r="BH1018" s="11"/>
      <c r="BI1018" s="11"/>
      <c r="BJ1018" s="11"/>
      <c r="BK1018" s="11"/>
      <c r="BL1018" s="11"/>
      <c r="BN1018" s="36"/>
      <c r="BO1018" s="400"/>
      <c r="BP1018" s="81"/>
      <c r="BQ1018" s="81"/>
      <c r="BR1018" s="81"/>
      <c r="BS1018" s="81"/>
      <c r="BT1018" s="36"/>
      <c r="BU1018" s="36"/>
      <c r="BV1018" s="81"/>
      <c r="BW1018" s="81"/>
    </row>
    <row r="1019" spans="1:75" ht="15.75">
      <c r="A1019" s="395"/>
      <c r="B1019" s="396"/>
      <c r="C1019" s="156"/>
      <c r="D1019" s="271"/>
      <c r="E1019" s="156"/>
      <c r="F1019" s="156"/>
      <c r="G1019" s="156"/>
      <c r="H1019" s="156"/>
      <c r="I1019" s="156"/>
      <c r="J1019" s="156"/>
      <c r="K1019" s="156"/>
      <c r="L1019" s="156"/>
      <c r="M1019" s="156"/>
      <c r="N1019" s="156"/>
      <c r="O1019" s="156"/>
      <c r="P1019" s="156"/>
      <c r="Q1019" s="156"/>
      <c r="R1019" s="156"/>
      <c r="S1019" s="156"/>
      <c r="T1019" s="156"/>
      <c r="U1019" s="157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L1019" s="81"/>
      <c r="AM1019" s="81"/>
      <c r="AN1019" s="81"/>
      <c r="AO1019" s="81"/>
      <c r="AP1019" s="81"/>
      <c r="AQ1019" s="81"/>
      <c r="AR1019" s="81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11"/>
      <c r="BF1019" s="11"/>
      <c r="BG1019" s="11"/>
      <c r="BH1019" s="11"/>
      <c r="BI1019" s="11"/>
      <c r="BJ1019" s="11"/>
      <c r="BK1019" s="11"/>
      <c r="BL1019" s="11"/>
      <c r="BN1019" s="36"/>
      <c r="BO1019" s="400"/>
      <c r="BP1019" s="81"/>
      <c r="BQ1019" s="81"/>
      <c r="BR1019" s="81"/>
      <c r="BS1019" s="81"/>
      <c r="BT1019" s="36"/>
      <c r="BU1019" s="36"/>
      <c r="BV1019" s="81"/>
      <c r="BW1019" s="81"/>
    </row>
    <row r="1020" spans="1:75" ht="15.75">
      <c r="A1020" s="395"/>
      <c r="B1020" s="396"/>
      <c r="C1020" s="156"/>
      <c r="D1020" s="271"/>
      <c r="E1020" s="156"/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6"/>
      <c r="Q1020" s="156"/>
      <c r="R1020" s="156"/>
      <c r="S1020" s="156"/>
      <c r="T1020" s="156"/>
      <c r="U1020" s="157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L1020" s="81"/>
      <c r="AM1020" s="81"/>
      <c r="AN1020" s="81"/>
      <c r="AO1020" s="81"/>
      <c r="AP1020" s="81"/>
      <c r="AQ1020" s="81"/>
      <c r="AR1020" s="81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11"/>
      <c r="BF1020" s="11"/>
      <c r="BG1020" s="11"/>
      <c r="BH1020" s="11"/>
      <c r="BI1020" s="11"/>
      <c r="BJ1020" s="11"/>
      <c r="BK1020" s="11"/>
      <c r="BL1020" s="11"/>
      <c r="BN1020" s="36"/>
      <c r="BO1020" s="400"/>
      <c r="BP1020" s="81"/>
      <c r="BQ1020" s="81"/>
      <c r="BR1020" s="81"/>
      <c r="BS1020" s="81"/>
      <c r="BT1020" s="36"/>
      <c r="BU1020" s="36"/>
      <c r="BV1020" s="81"/>
      <c r="BW1020" s="81"/>
    </row>
    <row r="1021" spans="1:75" ht="15.75">
      <c r="A1021" s="395"/>
      <c r="B1021" s="396"/>
      <c r="C1021" s="156"/>
      <c r="D1021" s="271"/>
      <c r="E1021" s="156"/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6"/>
      <c r="Q1021" s="156"/>
      <c r="R1021" s="156"/>
      <c r="S1021" s="156"/>
      <c r="T1021" s="156"/>
      <c r="U1021" s="157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L1021" s="81"/>
      <c r="AM1021" s="81"/>
      <c r="AN1021" s="81"/>
      <c r="AO1021" s="81"/>
      <c r="AP1021" s="81"/>
      <c r="AQ1021" s="81"/>
      <c r="AR1021" s="81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11"/>
      <c r="BF1021" s="11"/>
      <c r="BG1021" s="11"/>
      <c r="BH1021" s="11"/>
      <c r="BI1021" s="11"/>
      <c r="BJ1021" s="11"/>
      <c r="BK1021" s="11"/>
      <c r="BL1021" s="11"/>
      <c r="BN1021" s="36"/>
      <c r="BO1021" s="400"/>
      <c r="BP1021" s="81"/>
      <c r="BQ1021" s="81"/>
      <c r="BR1021" s="81"/>
      <c r="BS1021" s="81"/>
      <c r="BT1021" s="36"/>
      <c r="BU1021" s="36"/>
      <c r="BV1021" s="81"/>
      <c r="BW1021" s="81"/>
    </row>
    <row r="1022" spans="1:75" ht="15.75">
      <c r="A1022" s="395"/>
      <c r="B1022" s="396"/>
      <c r="C1022" s="156"/>
      <c r="D1022" s="271"/>
      <c r="E1022" s="156"/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6"/>
      <c r="Q1022" s="156"/>
      <c r="R1022" s="156"/>
      <c r="S1022" s="156"/>
      <c r="T1022" s="156"/>
      <c r="U1022" s="157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L1022" s="81"/>
      <c r="AM1022" s="81"/>
      <c r="AN1022" s="81"/>
      <c r="AO1022" s="81"/>
      <c r="AP1022" s="81"/>
      <c r="AQ1022" s="81"/>
      <c r="AR1022" s="81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11"/>
      <c r="BF1022" s="11"/>
      <c r="BG1022" s="11"/>
      <c r="BH1022" s="11"/>
      <c r="BI1022" s="11"/>
      <c r="BJ1022" s="11"/>
      <c r="BK1022" s="11"/>
      <c r="BL1022" s="11"/>
      <c r="BN1022" s="36"/>
      <c r="BO1022" s="400"/>
      <c r="BP1022" s="81"/>
      <c r="BQ1022" s="81"/>
      <c r="BR1022" s="81"/>
      <c r="BS1022" s="81"/>
      <c r="BT1022" s="36"/>
      <c r="BU1022" s="36"/>
      <c r="BV1022" s="81"/>
      <c r="BW1022" s="81"/>
    </row>
    <row r="1023" spans="1:75" ht="15.75">
      <c r="A1023" s="395"/>
      <c r="B1023" s="396"/>
      <c r="C1023" s="156"/>
      <c r="D1023" s="271"/>
      <c r="E1023" s="15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6"/>
      <c r="Q1023" s="156"/>
      <c r="R1023" s="156"/>
      <c r="S1023" s="156"/>
      <c r="T1023" s="156"/>
      <c r="U1023" s="157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L1023" s="81"/>
      <c r="AM1023" s="81"/>
      <c r="AN1023" s="81"/>
      <c r="AO1023" s="81"/>
      <c r="AP1023" s="81"/>
      <c r="AQ1023" s="81"/>
      <c r="AR1023" s="81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11"/>
      <c r="BF1023" s="11"/>
      <c r="BG1023" s="11"/>
      <c r="BH1023" s="11"/>
      <c r="BI1023" s="11"/>
      <c r="BJ1023" s="11"/>
      <c r="BK1023" s="11"/>
      <c r="BL1023" s="11"/>
      <c r="BN1023" s="36"/>
      <c r="BO1023" s="400"/>
      <c r="BP1023" s="81"/>
      <c r="BQ1023" s="81"/>
      <c r="BR1023" s="81"/>
      <c r="BS1023" s="81"/>
      <c r="BT1023" s="36"/>
      <c r="BU1023" s="36"/>
      <c r="BV1023" s="81"/>
      <c r="BW1023" s="81"/>
    </row>
    <row r="1024" spans="1:75" ht="15.75">
      <c r="A1024" s="395"/>
      <c r="B1024" s="396"/>
      <c r="C1024" s="156"/>
      <c r="D1024" s="271"/>
      <c r="E1024" s="156"/>
      <c r="F1024" s="156"/>
      <c r="G1024" s="156"/>
      <c r="H1024" s="156"/>
      <c r="I1024" s="156"/>
      <c r="J1024" s="156"/>
      <c r="K1024" s="156"/>
      <c r="L1024" s="156"/>
      <c r="M1024" s="156"/>
      <c r="N1024" s="156"/>
      <c r="O1024" s="156"/>
      <c r="P1024" s="156"/>
      <c r="Q1024" s="156"/>
      <c r="R1024" s="156"/>
      <c r="S1024" s="156"/>
      <c r="T1024" s="156"/>
      <c r="U1024" s="157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L1024" s="81"/>
      <c r="AM1024" s="81"/>
      <c r="AN1024" s="81"/>
      <c r="AO1024" s="81"/>
      <c r="AP1024" s="81"/>
      <c r="AQ1024" s="81"/>
      <c r="AR1024" s="81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11"/>
      <c r="BF1024" s="11"/>
      <c r="BG1024" s="11"/>
      <c r="BH1024" s="11"/>
      <c r="BI1024" s="11"/>
      <c r="BJ1024" s="11"/>
      <c r="BK1024" s="11"/>
      <c r="BL1024" s="11"/>
      <c r="BN1024" s="36"/>
      <c r="BO1024" s="400"/>
      <c r="BP1024" s="81"/>
      <c r="BQ1024" s="81"/>
      <c r="BR1024" s="81"/>
      <c r="BS1024" s="81"/>
      <c r="BT1024" s="36"/>
      <c r="BU1024" s="36"/>
      <c r="BV1024" s="81"/>
      <c r="BW1024" s="81"/>
    </row>
    <row r="1025" spans="1:75" ht="15.75">
      <c r="A1025" s="395"/>
      <c r="B1025" s="396"/>
      <c r="C1025" s="156"/>
      <c r="D1025" s="271"/>
      <c r="E1025" s="156"/>
      <c r="F1025" s="156"/>
      <c r="G1025" s="156"/>
      <c r="H1025" s="156"/>
      <c r="I1025" s="156"/>
      <c r="J1025" s="156"/>
      <c r="K1025" s="156"/>
      <c r="L1025" s="156"/>
      <c r="M1025" s="156"/>
      <c r="N1025" s="156"/>
      <c r="O1025" s="156"/>
      <c r="P1025" s="156"/>
      <c r="Q1025" s="156"/>
      <c r="R1025" s="156"/>
      <c r="S1025" s="156"/>
      <c r="T1025" s="156"/>
      <c r="U1025" s="157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L1025" s="81"/>
      <c r="AM1025" s="81"/>
      <c r="AN1025" s="81"/>
      <c r="AO1025" s="81"/>
      <c r="AP1025" s="81"/>
      <c r="AQ1025" s="81"/>
      <c r="AR1025" s="81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11"/>
      <c r="BF1025" s="11"/>
      <c r="BG1025" s="11"/>
      <c r="BH1025" s="11"/>
      <c r="BI1025" s="11"/>
      <c r="BJ1025" s="11"/>
      <c r="BK1025" s="11"/>
      <c r="BL1025" s="11"/>
      <c r="BN1025" s="36"/>
      <c r="BO1025" s="400"/>
      <c r="BP1025" s="81"/>
      <c r="BQ1025" s="81"/>
      <c r="BR1025" s="81"/>
      <c r="BS1025" s="81"/>
      <c r="BT1025" s="36"/>
      <c r="BU1025" s="36"/>
      <c r="BV1025" s="81"/>
      <c r="BW1025" s="81"/>
    </row>
    <row r="1026" spans="1:75" ht="15.75">
      <c r="A1026" s="395"/>
      <c r="B1026" s="396"/>
      <c r="C1026" s="156"/>
      <c r="D1026" s="271"/>
      <c r="E1026" s="156"/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6"/>
      <c r="Q1026" s="156"/>
      <c r="R1026" s="156"/>
      <c r="S1026" s="156"/>
      <c r="T1026" s="156"/>
      <c r="U1026" s="157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L1026" s="81"/>
      <c r="AM1026" s="81"/>
      <c r="AN1026" s="81"/>
      <c r="AO1026" s="81"/>
      <c r="AP1026" s="81"/>
      <c r="AQ1026" s="81"/>
      <c r="AR1026" s="81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11"/>
      <c r="BF1026" s="11"/>
      <c r="BG1026" s="11"/>
      <c r="BH1026" s="11"/>
      <c r="BI1026" s="11"/>
      <c r="BJ1026" s="11"/>
      <c r="BK1026" s="11"/>
      <c r="BL1026" s="11"/>
      <c r="BN1026" s="36"/>
      <c r="BO1026" s="400"/>
      <c r="BP1026" s="81"/>
      <c r="BQ1026" s="81"/>
      <c r="BR1026" s="81"/>
      <c r="BS1026" s="81"/>
      <c r="BT1026" s="36"/>
      <c r="BU1026" s="36"/>
      <c r="BV1026" s="81"/>
      <c r="BW1026" s="81"/>
    </row>
    <row r="1027" spans="1:75" ht="15.75">
      <c r="A1027" s="395"/>
      <c r="B1027" s="396"/>
      <c r="C1027" s="156"/>
      <c r="D1027" s="271"/>
      <c r="E1027" s="156"/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6"/>
      <c r="Q1027" s="156"/>
      <c r="R1027" s="156"/>
      <c r="S1027" s="156"/>
      <c r="T1027" s="156"/>
      <c r="U1027" s="157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L1027" s="81"/>
      <c r="AM1027" s="81"/>
      <c r="AN1027" s="81"/>
      <c r="AO1027" s="81"/>
      <c r="AP1027" s="81"/>
      <c r="AQ1027" s="81"/>
      <c r="AR1027" s="81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11"/>
      <c r="BF1027" s="11"/>
      <c r="BG1027" s="11"/>
      <c r="BH1027" s="11"/>
      <c r="BI1027" s="11"/>
      <c r="BJ1027" s="11"/>
      <c r="BK1027" s="11"/>
      <c r="BL1027" s="11"/>
      <c r="BN1027" s="36"/>
      <c r="BO1027" s="400"/>
      <c r="BP1027" s="81"/>
      <c r="BQ1027" s="81"/>
      <c r="BR1027" s="81"/>
      <c r="BS1027" s="81"/>
      <c r="BT1027" s="36"/>
      <c r="BU1027" s="36"/>
      <c r="BV1027" s="81"/>
      <c r="BW1027" s="81"/>
    </row>
    <row r="1028" spans="1:75" ht="15.75">
      <c r="A1028" s="395"/>
      <c r="B1028" s="396"/>
      <c r="C1028" s="156"/>
      <c r="D1028" s="271"/>
      <c r="E1028" s="156"/>
      <c r="F1028" s="156"/>
      <c r="G1028" s="156"/>
      <c r="H1028" s="156"/>
      <c r="I1028" s="156"/>
      <c r="J1028" s="156"/>
      <c r="K1028" s="156"/>
      <c r="L1028" s="156"/>
      <c r="M1028" s="156"/>
      <c r="N1028" s="156"/>
      <c r="O1028" s="156"/>
      <c r="P1028" s="156"/>
      <c r="Q1028" s="156"/>
      <c r="R1028" s="156"/>
      <c r="S1028" s="156"/>
      <c r="T1028" s="156"/>
      <c r="U1028" s="157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L1028" s="81"/>
      <c r="AM1028" s="81"/>
      <c r="AN1028" s="81"/>
      <c r="AO1028" s="81"/>
      <c r="AP1028" s="81"/>
      <c r="AQ1028" s="81"/>
      <c r="AR1028" s="81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11"/>
      <c r="BF1028" s="11"/>
      <c r="BG1028" s="11"/>
      <c r="BH1028" s="11"/>
      <c r="BI1028" s="11"/>
      <c r="BJ1028" s="11"/>
      <c r="BK1028" s="11"/>
      <c r="BL1028" s="11"/>
      <c r="BN1028" s="36"/>
      <c r="BO1028" s="400"/>
      <c r="BP1028" s="81"/>
      <c r="BQ1028" s="81"/>
      <c r="BR1028" s="81"/>
      <c r="BS1028" s="81"/>
      <c r="BT1028" s="36"/>
      <c r="BU1028" s="36"/>
      <c r="BV1028" s="81"/>
      <c r="BW1028" s="81"/>
    </row>
    <row r="1029" spans="1:75" ht="15.75">
      <c r="A1029" s="395"/>
      <c r="B1029" s="396"/>
      <c r="C1029" s="156"/>
      <c r="D1029" s="271"/>
      <c r="E1029" s="156"/>
      <c r="F1029" s="156"/>
      <c r="G1029" s="156"/>
      <c r="H1029" s="156"/>
      <c r="I1029" s="156"/>
      <c r="J1029" s="156"/>
      <c r="K1029" s="156"/>
      <c r="L1029" s="156"/>
      <c r="M1029" s="156"/>
      <c r="N1029" s="156"/>
      <c r="O1029" s="156"/>
      <c r="P1029" s="156"/>
      <c r="Q1029" s="156"/>
      <c r="R1029" s="156"/>
      <c r="S1029" s="156"/>
      <c r="T1029" s="156"/>
      <c r="U1029" s="157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L1029" s="81"/>
      <c r="AM1029" s="81"/>
      <c r="AN1029" s="81"/>
      <c r="AO1029" s="81"/>
      <c r="AP1029" s="81"/>
      <c r="AQ1029" s="81"/>
      <c r="AR1029" s="81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11"/>
      <c r="BF1029" s="11"/>
      <c r="BG1029" s="11"/>
      <c r="BH1029" s="11"/>
      <c r="BI1029" s="11"/>
      <c r="BJ1029" s="11"/>
      <c r="BK1029" s="11"/>
      <c r="BL1029" s="11"/>
      <c r="BN1029" s="36"/>
      <c r="BO1029" s="400"/>
      <c r="BP1029" s="81"/>
      <c r="BQ1029" s="81"/>
      <c r="BR1029" s="81"/>
      <c r="BS1029" s="81"/>
      <c r="BT1029" s="36"/>
      <c r="BU1029" s="36"/>
      <c r="BV1029" s="81"/>
      <c r="BW1029" s="81"/>
    </row>
    <row r="1030" spans="1:75" ht="15.75">
      <c r="A1030" s="395"/>
      <c r="B1030" s="396"/>
      <c r="C1030" s="156"/>
      <c r="D1030" s="271"/>
      <c r="E1030" s="156"/>
      <c r="F1030" s="156"/>
      <c r="G1030" s="156"/>
      <c r="H1030" s="156"/>
      <c r="I1030" s="156"/>
      <c r="J1030" s="156"/>
      <c r="K1030" s="156"/>
      <c r="L1030" s="156"/>
      <c r="M1030" s="156"/>
      <c r="N1030" s="156"/>
      <c r="O1030" s="156"/>
      <c r="P1030" s="156"/>
      <c r="Q1030" s="156"/>
      <c r="R1030" s="156"/>
      <c r="S1030" s="156"/>
      <c r="T1030" s="156"/>
      <c r="U1030" s="157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L1030" s="81"/>
      <c r="AM1030" s="81"/>
      <c r="AN1030" s="81"/>
      <c r="AO1030" s="81"/>
      <c r="AP1030" s="81"/>
      <c r="AQ1030" s="81"/>
      <c r="AR1030" s="81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11"/>
      <c r="BF1030" s="11"/>
      <c r="BG1030" s="11"/>
      <c r="BH1030" s="11"/>
      <c r="BI1030" s="11"/>
      <c r="BJ1030" s="11"/>
      <c r="BK1030" s="11"/>
      <c r="BL1030" s="11"/>
      <c r="BN1030" s="36"/>
      <c r="BO1030" s="400"/>
      <c r="BP1030" s="81"/>
      <c r="BQ1030" s="81"/>
      <c r="BR1030" s="81"/>
      <c r="BS1030" s="81"/>
      <c r="BT1030" s="36"/>
      <c r="BU1030" s="36"/>
      <c r="BV1030" s="81"/>
      <c r="BW1030" s="81"/>
    </row>
    <row r="1031" spans="1:75" ht="15.75">
      <c r="A1031" s="395"/>
      <c r="B1031" s="396"/>
      <c r="C1031" s="156"/>
      <c r="D1031" s="271"/>
      <c r="E1031" s="156"/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6"/>
      <c r="Q1031" s="156"/>
      <c r="R1031" s="156"/>
      <c r="S1031" s="156"/>
      <c r="T1031" s="156"/>
      <c r="U1031" s="157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L1031" s="81"/>
      <c r="AM1031" s="81"/>
      <c r="AN1031" s="81"/>
      <c r="AO1031" s="81"/>
      <c r="AP1031" s="81"/>
      <c r="AQ1031" s="81"/>
      <c r="AR1031" s="81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11"/>
      <c r="BF1031" s="11"/>
      <c r="BG1031" s="11"/>
      <c r="BH1031" s="11"/>
      <c r="BI1031" s="11"/>
      <c r="BJ1031" s="11"/>
      <c r="BK1031" s="11"/>
      <c r="BL1031" s="11"/>
      <c r="BN1031" s="36"/>
      <c r="BO1031" s="400"/>
      <c r="BP1031" s="81"/>
      <c r="BQ1031" s="81"/>
      <c r="BR1031" s="81"/>
      <c r="BS1031" s="81"/>
      <c r="BT1031" s="36"/>
      <c r="BU1031" s="36"/>
      <c r="BV1031" s="81"/>
      <c r="BW1031" s="81"/>
    </row>
    <row r="1032" spans="1:75" ht="15.75">
      <c r="A1032" s="395"/>
      <c r="B1032" s="396"/>
      <c r="C1032" s="156"/>
      <c r="D1032" s="271"/>
      <c r="E1032" s="156"/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6"/>
      <c r="Q1032" s="156"/>
      <c r="R1032" s="156"/>
      <c r="S1032" s="156"/>
      <c r="T1032" s="156"/>
      <c r="U1032" s="157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L1032" s="81"/>
      <c r="AM1032" s="81"/>
      <c r="AN1032" s="81"/>
      <c r="AO1032" s="81"/>
      <c r="AP1032" s="81"/>
      <c r="AQ1032" s="81"/>
      <c r="AR1032" s="81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11"/>
      <c r="BF1032" s="11"/>
      <c r="BG1032" s="11"/>
      <c r="BH1032" s="11"/>
      <c r="BI1032" s="11"/>
      <c r="BJ1032" s="11"/>
      <c r="BK1032" s="11"/>
      <c r="BL1032" s="11"/>
      <c r="BN1032" s="36"/>
      <c r="BO1032" s="400"/>
      <c r="BP1032" s="81"/>
      <c r="BQ1032" s="81"/>
      <c r="BR1032" s="81"/>
      <c r="BS1032" s="81"/>
      <c r="BT1032" s="36"/>
      <c r="BU1032" s="36"/>
      <c r="BV1032" s="81"/>
      <c r="BW1032" s="81"/>
    </row>
    <row r="1033" spans="1:75" ht="15.75">
      <c r="A1033" s="395"/>
      <c r="B1033" s="396"/>
      <c r="C1033" s="156"/>
      <c r="D1033" s="271"/>
      <c r="E1033" s="156"/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  <c r="P1033" s="156"/>
      <c r="Q1033" s="156"/>
      <c r="R1033" s="156"/>
      <c r="S1033" s="156"/>
      <c r="T1033" s="156"/>
      <c r="U1033" s="157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L1033" s="81"/>
      <c r="AM1033" s="81"/>
      <c r="AN1033" s="81"/>
      <c r="AO1033" s="81"/>
      <c r="AP1033" s="81"/>
      <c r="AQ1033" s="81"/>
      <c r="AR1033" s="81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11"/>
      <c r="BF1033" s="11"/>
      <c r="BG1033" s="11"/>
      <c r="BH1033" s="11"/>
      <c r="BI1033" s="11"/>
      <c r="BJ1033" s="11"/>
      <c r="BK1033" s="11"/>
      <c r="BL1033" s="11"/>
      <c r="BN1033" s="36"/>
      <c r="BO1033" s="400"/>
      <c r="BP1033" s="81"/>
      <c r="BQ1033" s="81"/>
      <c r="BR1033" s="81"/>
      <c r="BS1033" s="81"/>
      <c r="BT1033" s="36"/>
      <c r="BU1033" s="36"/>
      <c r="BV1033" s="81"/>
      <c r="BW1033" s="81"/>
    </row>
    <row r="1034" spans="1:75" ht="15.75">
      <c r="A1034" s="395"/>
      <c r="B1034" s="396"/>
      <c r="C1034" s="156"/>
      <c r="D1034" s="271"/>
      <c r="E1034" s="156"/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6"/>
      <c r="Q1034" s="156"/>
      <c r="R1034" s="156"/>
      <c r="S1034" s="156"/>
      <c r="T1034" s="156"/>
      <c r="U1034" s="157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L1034" s="81"/>
      <c r="AM1034" s="81"/>
      <c r="AN1034" s="81"/>
      <c r="AO1034" s="81"/>
      <c r="AP1034" s="81"/>
      <c r="AQ1034" s="81"/>
      <c r="AR1034" s="81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11"/>
      <c r="BF1034" s="11"/>
      <c r="BG1034" s="11"/>
      <c r="BH1034" s="11"/>
      <c r="BI1034" s="11"/>
      <c r="BJ1034" s="11"/>
      <c r="BK1034" s="11"/>
      <c r="BL1034" s="11"/>
      <c r="BN1034" s="36"/>
      <c r="BO1034" s="400"/>
      <c r="BP1034" s="81"/>
      <c r="BQ1034" s="81"/>
      <c r="BR1034" s="81"/>
      <c r="BS1034" s="81"/>
      <c r="BT1034" s="36"/>
      <c r="BU1034" s="36"/>
      <c r="BV1034" s="81"/>
      <c r="BW1034" s="81"/>
    </row>
    <row r="1035" spans="1:75" ht="15.75">
      <c r="A1035" s="395"/>
      <c r="B1035" s="396"/>
      <c r="C1035" s="156"/>
      <c r="D1035" s="271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  <c r="Q1035" s="156"/>
      <c r="R1035" s="156"/>
      <c r="S1035" s="156"/>
      <c r="T1035" s="156"/>
      <c r="U1035" s="157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L1035" s="81"/>
      <c r="AM1035" s="81"/>
      <c r="AN1035" s="81"/>
      <c r="AO1035" s="81"/>
      <c r="AP1035" s="81"/>
      <c r="AQ1035" s="81"/>
      <c r="AR1035" s="81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11"/>
      <c r="BF1035" s="11"/>
      <c r="BG1035" s="11"/>
      <c r="BH1035" s="11"/>
      <c r="BI1035" s="11"/>
      <c r="BJ1035" s="11"/>
      <c r="BK1035" s="11"/>
      <c r="BL1035" s="11"/>
      <c r="BN1035" s="36"/>
      <c r="BO1035" s="400"/>
      <c r="BP1035" s="81"/>
      <c r="BQ1035" s="81"/>
      <c r="BR1035" s="81"/>
      <c r="BS1035" s="81"/>
      <c r="BT1035" s="36"/>
      <c r="BU1035" s="36"/>
      <c r="BV1035" s="81"/>
      <c r="BW1035" s="81"/>
    </row>
    <row r="1036" spans="1:75" ht="15.75">
      <c r="A1036" s="395"/>
      <c r="B1036" s="396"/>
      <c r="C1036" s="156"/>
      <c r="D1036" s="271"/>
      <c r="E1036" s="156"/>
      <c r="F1036" s="156"/>
      <c r="G1036" s="156"/>
      <c r="H1036" s="156"/>
      <c r="I1036" s="156"/>
      <c r="J1036" s="156"/>
      <c r="K1036" s="156"/>
      <c r="L1036" s="156"/>
      <c r="M1036" s="156"/>
      <c r="N1036" s="156"/>
      <c r="O1036" s="156"/>
      <c r="P1036" s="156"/>
      <c r="Q1036" s="156"/>
      <c r="R1036" s="156"/>
      <c r="S1036" s="156"/>
      <c r="T1036" s="156"/>
      <c r="U1036" s="157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L1036" s="81"/>
      <c r="AM1036" s="81"/>
      <c r="AN1036" s="81"/>
      <c r="AO1036" s="81"/>
      <c r="AP1036" s="81"/>
      <c r="AQ1036" s="81"/>
      <c r="AR1036" s="81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11"/>
      <c r="BF1036" s="11"/>
      <c r="BG1036" s="11"/>
      <c r="BH1036" s="11"/>
      <c r="BI1036" s="11"/>
      <c r="BJ1036" s="11"/>
      <c r="BK1036" s="11"/>
      <c r="BL1036" s="11"/>
      <c r="BN1036" s="36"/>
      <c r="BO1036" s="400"/>
      <c r="BP1036" s="81"/>
      <c r="BQ1036" s="81"/>
      <c r="BR1036" s="81"/>
      <c r="BS1036" s="81"/>
      <c r="BT1036" s="36"/>
      <c r="BU1036" s="36"/>
      <c r="BV1036" s="81"/>
      <c r="BW1036" s="81"/>
    </row>
    <row r="1037" spans="1:75" ht="15.75">
      <c r="A1037" s="395"/>
      <c r="B1037" s="396"/>
      <c r="C1037" s="156"/>
      <c r="D1037" s="271"/>
      <c r="E1037" s="156"/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6"/>
      <c r="Q1037" s="156"/>
      <c r="R1037" s="156"/>
      <c r="S1037" s="156"/>
      <c r="T1037" s="156"/>
      <c r="U1037" s="157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L1037" s="81"/>
      <c r="AM1037" s="81"/>
      <c r="AN1037" s="81"/>
      <c r="AO1037" s="81"/>
      <c r="AP1037" s="81"/>
      <c r="AQ1037" s="81"/>
      <c r="AR1037" s="81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11"/>
      <c r="BF1037" s="11"/>
      <c r="BG1037" s="11"/>
      <c r="BH1037" s="11"/>
      <c r="BI1037" s="11"/>
      <c r="BJ1037" s="11"/>
      <c r="BK1037" s="11"/>
      <c r="BL1037" s="11"/>
      <c r="BN1037" s="36"/>
      <c r="BO1037" s="400"/>
      <c r="BP1037" s="81"/>
      <c r="BQ1037" s="81"/>
      <c r="BR1037" s="81"/>
      <c r="BS1037" s="81"/>
      <c r="BT1037" s="36"/>
      <c r="BU1037" s="36"/>
      <c r="BV1037" s="81"/>
      <c r="BW1037" s="81"/>
    </row>
    <row r="1038" spans="1:75" ht="15.75">
      <c r="A1038" s="395"/>
      <c r="B1038" s="396"/>
      <c r="C1038" s="156"/>
      <c r="D1038" s="271"/>
      <c r="E1038" s="156"/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  <c r="Q1038" s="156"/>
      <c r="R1038" s="156"/>
      <c r="S1038" s="156"/>
      <c r="T1038" s="156"/>
      <c r="U1038" s="157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L1038" s="81"/>
      <c r="AM1038" s="81"/>
      <c r="AN1038" s="81"/>
      <c r="AO1038" s="81"/>
      <c r="AP1038" s="81"/>
      <c r="AQ1038" s="81"/>
      <c r="AR1038" s="81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11"/>
      <c r="BF1038" s="11"/>
      <c r="BG1038" s="11"/>
      <c r="BH1038" s="11"/>
      <c r="BI1038" s="11"/>
      <c r="BJ1038" s="11"/>
      <c r="BK1038" s="11"/>
      <c r="BL1038" s="11"/>
      <c r="BN1038" s="36"/>
      <c r="BO1038" s="400"/>
      <c r="BP1038" s="81"/>
      <c r="BQ1038" s="81"/>
      <c r="BR1038" s="81"/>
      <c r="BS1038" s="81"/>
      <c r="BT1038" s="36"/>
      <c r="BU1038" s="36"/>
      <c r="BV1038" s="81"/>
      <c r="BW1038" s="81"/>
    </row>
    <row r="1039" spans="1:75" ht="15.75">
      <c r="A1039" s="395"/>
      <c r="B1039" s="396"/>
      <c r="C1039" s="156"/>
      <c r="D1039" s="271"/>
      <c r="E1039" s="156"/>
      <c r="F1039" s="156"/>
      <c r="G1039" s="156"/>
      <c r="H1039" s="156"/>
      <c r="I1039" s="156"/>
      <c r="J1039" s="156"/>
      <c r="K1039" s="156"/>
      <c r="L1039" s="156"/>
      <c r="M1039" s="156"/>
      <c r="N1039" s="156"/>
      <c r="O1039" s="156"/>
      <c r="P1039" s="156"/>
      <c r="Q1039" s="156"/>
      <c r="R1039" s="156"/>
      <c r="S1039" s="156"/>
      <c r="T1039" s="156"/>
      <c r="U1039" s="157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L1039" s="81"/>
      <c r="AM1039" s="81"/>
      <c r="AN1039" s="81"/>
      <c r="AO1039" s="81"/>
      <c r="AP1039" s="81"/>
      <c r="AQ1039" s="81"/>
      <c r="AR1039" s="81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11"/>
      <c r="BF1039" s="11"/>
      <c r="BG1039" s="11"/>
      <c r="BH1039" s="11"/>
      <c r="BI1039" s="11"/>
      <c r="BJ1039" s="11"/>
      <c r="BK1039" s="11"/>
      <c r="BL1039" s="11"/>
      <c r="BN1039" s="36"/>
      <c r="BO1039" s="400"/>
      <c r="BP1039" s="81"/>
      <c r="BQ1039" s="81"/>
      <c r="BR1039" s="81"/>
      <c r="BS1039" s="81"/>
      <c r="BT1039" s="36"/>
      <c r="BU1039" s="36"/>
      <c r="BV1039" s="81"/>
      <c r="BW1039" s="81"/>
    </row>
    <row r="1040" spans="1:75" ht="15.75">
      <c r="A1040" s="395"/>
      <c r="B1040" s="396"/>
      <c r="C1040" s="156"/>
      <c r="D1040" s="271"/>
      <c r="E1040" s="156"/>
      <c r="F1040" s="156"/>
      <c r="G1040" s="156"/>
      <c r="H1040" s="156"/>
      <c r="I1040" s="156"/>
      <c r="J1040" s="156"/>
      <c r="K1040" s="156"/>
      <c r="L1040" s="156"/>
      <c r="M1040" s="156"/>
      <c r="N1040" s="156"/>
      <c r="O1040" s="156"/>
      <c r="P1040" s="156"/>
      <c r="Q1040" s="156"/>
      <c r="R1040" s="156"/>
      <c r="S1040" s="156"/>
      <c r="T1040" s="156"/>
      <c r="U1040" s="157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L1040" s="81"/>
      <c r="AM1040" s="81"/>
      <c r="AN1040" s="81"/>
      <c r="AO1040" s="81"/>
      <c r="AP1040" s="81"/>
      <c r="AQ1040" s="81"/>
      <c r="AR1040" s="81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11"/>
      <c r="BF1040" s="11"/>
      <c r="BG1040" s="11"/>
      <c r="BH1040" s="11"/>
      <c r="BI1040" s="11"/>
      <c r="BJ1040" s="11"/>
      <c r="BK1040" s="11"/>
      <c r="BL1040" s="11"/>
      <c r="BN1040" s="36"/>
      <c r="BO1040" s="400"/>
      <c r="BP1040" s="81"/>
      <c r="BQ1040" s="81"/>
      <c r="BR1040" s="81"/>
      <c r="BS1040" s="81"/>
      <c r="BT1040" s="36"/>
      <c r="BU1040" s="36"/>
      <c r="BV1040" s="81"/>
      <c r="BW1040" s="81"/>
    </row>
    <row r="1041" spans="1:75" ht="15.75">
      <c r="A1041" s="395"/>
      <c r="B1041" s="396"/>
      <c r="C1041" s="156"/>
      <c r="D1041" s="271"/>
      <c r="E1041" s="156"/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6"/>
      <c r="Q1041" s="156"/>
      <c r="R1041" s="156"/>
      <c r="S1041" s="156"/>
      <c r="T1041" s="156"/>
      <c r="U1041" s="157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L1041" s="81"/>
      <c r="AM1041" s="81"/>
      <c r="AN1041" s="81"/>
      <c r="AO1041" s="81"/>
      <c r="AP1041" s="81"/>
      <c r="AQ1041" s="81"/>
      <c r="AR1041" s="81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11"/>
      <c r="BF1041" s="11"/>
      <c r="BG1041" s="11"/>
      <c r="BH1041" s="11"/>
      <c r="BI1041" s="11"/>
      <c r="BJ1041" s="11"/>
      <c r="BK1041" s="11"/>
      <c r="BL1041" s="11"/>
      <c r="BN1041" s="36"/>
      <c r="BO1041" s="400"/>
      <c r="BP1041" s="81"/>
      <c r="BQ1041" s="81"/>
      <c r="BR1041" s="81"/>
      <c r="BS1041" s="81"/>
      <c r="BT1041" s="36"/>
      <c r="BU1041" s="36"/>
      <c r="BV1041" s="81"/>
      <c r="BW1041" s="81"/>
    </row>
    <row r="1042" spans="1:75" ht="15.75">
      <c r="A1042" s="395"/>
      <c r="B1042" s="396"/>
      <c r="C1042" s="156"/>
      <c r="D1042" s="271"/>
      <c r="E1042" s="156"/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6"/>
      <c r="Q1042" s="156"/>
      <c r="R1042" s="156"/>
      <c r="S1042" s="156"/>
      <c r="T1042" s="156"/>
      <c r="U1042" s="157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L1042" s="81"/>
      <c r="AM1042" s="81"/>
      <c r="AN1042" s="81"/>
      <c r="AO1042" s="81"/>
      <c r="AP1042" s="81"/>
      <c r="AQ1042" s="81"/>
      <c r="AR1042" s="81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11"/>
      <c r="BF1042" s="11"/>
      <c r="BG1042" s="11"/>
      <c r="BH1042" s="11"/>
      <c r="BI1042" s="11"/>
      <c r="BJ1042" s="11"/>
      <c r="BK1042" s="11"/>
      <c r="BL1042" s="11"/>
      <c r="BN1042" s="36"/>
      <c r="BO1042" s="400"/>
      <c r="BP1042" s="81"/>
      <c r="BQ1042" s="81"/>
      <c r="BR1042" s="81"/>
      <c r="BS1042" s="81"/>
      <c r="BT1042" s="36"/>
      <c r="BU1042" s="36"/>
      <c r="BV1042" s="81"/>
      <c r="BW1042" s="81"/>
    </row>
    <row r="1043" spans="1:75" ht="15.75">
      <c r="A1043" s="395"/>
      <c r="B1043" s="396"/>
      <c r="C1043" s="156"/>
      <c r="D1043" s="271"/>
      <c r="E1043" s="156"/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6"/>
      <c r="Q1043" s="156"/>
      <c r="R1043" s="156"/>
      <c r="S1043" s="156"/>
      <c r="T1043" s="156"/>
      <c r="U1043" s="157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L1043" s="81"/>
      <c r="AM1043" s="81"/>
      <c r="AN1043" s="81"/>
      <c r="AO1043" s="81"/>
      <c r="AP1043" s="81"/>
      <c r="AQ1043" s="81"/>
      <c r="AR1043" s="81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11"/>
      <c r="BF1043" s="11"/>
      <c r="BG1043" s="11"/>
      <c r="BH1043" s="11"/>
      <c r="BI1043" s="11"/>
      <c r="BJ1043" s="11"/>
      <c r="BK1043" s="11"/>
      <c r="BL1043" s="11"/>
      <c r="BN1043" s="36"/>
      <c r="BO1043" s="400"/>
      <c r="BP1043" s="81"/>
      <c r="BQ1043" s="81"/>
      <c r="BR1043" s="81"/>
      <c r="BS1043" s="81"/>
      <c r="BT1043" s="36"/>
      <c r="BU1043" s="36"/>
      <c r="BV1043" s="81"/>
      <c r="BW1043" s="81"/>
    </row>
    <row r="1044" spans="1:75" ht="15.75">
      <c r="A1044" s="395"/>
      <c r="B1044" s="396"/>
      <c r="C1044" s="156"/>
      <c r="D1044" s="271"/>
      <c r="E1044" s="15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  <c r="Q1044" s="156"/>
      <c r="R1044" s="156"/>
      <c r="S1044" s="156"/>
      <c r="T1044" s="156"/>
      <c r="U1044" s="157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L1044" s="81"/>
      <c r="AM1044" s="81"/>
      <c r="AN1044" s="81"/>
      <c r="AO1044" s="81"/>
      <c r="AP1044" s="81"/>
      <c r="AQ1044" s="81"/>
      <c r="AR1044" s="81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11"/>
      <c r="BF1044" s="11"/>
      <c r="BG1044" s="11"/>
      <c r="BH1044" s="11"/>
      <c r="BI1044" s="11"/>
      <c r="BJ1044" s="11"/>
      <c r="BK1044" s="11"/>
      <c r="BL1044" s="11"/>
      <c r="BN1044" s="36"/>
      <c r="BO1044" s="400"/>
      <c r="BP1044" s="81"/>
      <c r="BQ1044" s="81"/>
      <c r="BR1044" s="81"/>
      <c r="BS1044" s="81"/>
      <c r="BT1044" s="36"/>
      <c r="BU1044" s="36"/>
      <c r="BV1044" s="81"/>
      <c r="BW1044" s="81"/>
    </row>
    <row r="1045" spans="1:75" ht="15.75">
      <c r="A1045" s="395"/>
      <c r="B1045" s="396"/>
      <c r="C1045" s="156"/>
      <c r="D1045" s="271"/>
      <c r="E1045" s="156"/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6"/>
      <c r="Q1045" s="156"/>
      <c r="R1045" s="156"/>
      <c r="S1045" s="156"/>
      <c r="T1045" s="156"/>
      <c r="U1045" s="157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L1045" s="81"/>
      <c r="AM1045" s="81"/>
      <c r="AN1045" s="81"/>
      <c r="AO1045" s="81"/>
      <c r="AP1045" s="81"/>
      <c r="AQ1045" s="81"/>
      <c r="AR1045" s="81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11"/>
      <c r="BF1045" s="11"/>
      <c r="BG1045" s="11"/>
      <c r="BH1045" s="11"/>
      <c r="BI1045" s="11"/>
      <c r="BJ1045" s="11"/>
      <c r="BK1045" s="11"/>
      <c r="BL1045" s="11"/>
      <c r="BN1045" s="36"/>
      <c r="BO1045" s="400"/>
      <c r="BP1045" s="81"/>
      <c r="BQ1045" s="81"/>
      <c r="BR1045" s="81"/>
      <c r="BS1045" s="81"/>
      <c r="BT1045" s="36"/>
      <c r="BU1045" s="36"/>
      <c r="BV1045" s="81"/>
      <c r="BW1045" s="81"/>
    </row>
    <row r="1046" spans="1:75" ht="15.75">
      <c r="A1046" s="395"/>
      <c r="B1046" s="396"/>
      <c r="C1046" s="156"/>
      <c r="D1046" s="271"/>
      <c r="E1046" s="156"/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6"/>
      <c r="Q1046" s="156"/>
      <c r="R1046" s="156"/>
      <c r="S1046" s="156"/>
      <c r="T1046" s="156"/>
      <c r="U1046" s="157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L1046" s="81"/>
      <c r="AM1046" s="81"/>
      <c r="AN1046" s="81"/>
      <c r="AO1046" s="81"/>
      <c r="AP1046" s="81"/>
      <c r="AQ1046" s="81"/>
      <c r="AR1046" s="81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11"/>
      <c r="BF1046" s="11"/>
      <c r="BG1046" s="11"/>
      <c r="BH1046" s="11"/>
      <c r="BI1046" s="11"/>
      <c r="BJ1046" s="11"/>
      <c r="BK1046" s="11"/>
      <c r="BL1046" s="11"/>
      <c r="BN1046" s="36"/>
      <c r="BO1046" s="400"/>
      <c r="BP1046" s="81"/>
      <c r="BQ1046" s="81"/>
      <c r="BR1046" s="81"/>
      <c r="BS1046" s="81"/>
      <c r="BT1046" s="36"/>
      <c r="BU1046" s="36"/>
      <c r="BV1046" s="81"/>
      <c r="BW1046" s="81"/>
    </row>
    <row r="1047" spans="1:75" ht="15.75">
      <c r="A1047" s="395"/>
      <c r="B1047" s="396"/>
      <c r="C1047" s="156"/>
      <c r="D1047" s="271"/>
      <c r="E1047" s="156"/>
      <c r="F1047" s="156"/>
      <c r="G1047" s="156"/>
      <c r="H1047" s="156"/>
      <c r="I1047" s="156"/>
      <c r="J1047" s="156"/>
      <c r="K1047" s="156"/>
      <c r="L1047" s="156"/>
      <c r="M1047" s="156"/>
      <c r="N1047" s="156"/>
      <c r="O1047" s="156"/>
      <c r="P1047" s="156"/>
      <c r="Q1047" s="156"/>
      <c r="R1047" s="156"/>
      <c r="S1047" s="156"/>
      <c r="T1047" s="156"/>
      <c r="U1047" s="157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L1047" s="81"/>
      <c r="AM1047" s="81"/>
      <c r="AN1047" s="81"/>
      <c r="AO1047" s="81"/>
      <c r="AP1047" s="81"/>
      <c r="AQ1047" s="81"/>
      <c r="AR1047" s="81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11"/>
      <c r="BF1047" s="11"/>
      <c r="BG1047" s="11"/>
      <c r="BH1047" s="11"/>
      <c r="BI1047" s="11"/>
      <c r="BJ1047" s="11"/>
      <c r="BK1047" s="11"/>
      <c r="BL1047" s="11"/>
      <c r="BN1047" s="36"/>
      <c r="BO1047" s="400"/>
      <c r="BP1047" s="81"/>
      <c r="BQ1047" s="81"/>
      <c r="BR1047" s="81"/>
      <c r="BS1047" s="81"/>
      <c r="BT1047" s="36"/>
      <c r="BU1047" s="36"/>
      <c r="BV1047" s="81"/>
      <c r="BW1047" s="81"/>
    </row>
    <row r="1048" spans="1:75" ht="15.75">
      <c r="A1048" s="395"/>
      <c r="B1048" s="396"/>
      <c r="C1048" s="156"/>
      <c r="D1048" s="271"/>
      <c r="E1048" s="156"/>
      <c r="F1048" s="156"/>
      <c r="G1048" s="156"/>
      <c r="H1048" s="156"/>
      <c r="I1048" s="156"/>
      <c r="J1048" s="156"/>
      <c r="K1048" s="156"/>
      <c r="L1048" s="156"/>
      <c r="M1048" s="156"/>
      <c r="N1048" s="156"/>
      <c r="O1048" s="156"/>
      <c r="P1048" s="156"/>
      <c r="Q1048" s="156"/>
      <c r="R1048" s="156"/>
      <c r="S1048" s="156"/>
      <c r="T1048" s="156"/>
      <c r="U1048" s="157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L1048" s="81"/>
      <c r="AM1048" s="81"/>
      <c r="AN1048" s="81"/>
      <c r="AO1048" s="81"/>
      <c r="AP1048" s="81"/>
      <c r="AQ1048" s="81"/>
      <c r="AR1048" s="81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11"/>
      <c r="BF1048" s="11"/>
      <c r="BG1048" s="11"/>
      <c r="BH1048" s="11"/>
      <c r="BI1048" s="11"/>
      <c r="BJ1048" s="11"/>
      <c r="BK1048" s="11"/>
      <c r="BL1048" s="11"/>
      <c r="BN1048" s="36"/>
      <c r="BO1048" s="400"/>
      <c r="BP1048" s="81"/>
      <c r="BQ1048" s="81"/>
      <c r="BR1048" s="81"/>
      <c r="BS1048" s="81"/>
      <c r="BT1048" s="36"/>
      <c r="BU1048" s="36"/>
      <c r="BV1048" s="81"/>
      <c r="BW1048" s="81"/>
    </row>
    <row r="1049" spans="1:75" ht="15.75">
      <c r="A1049" s="395"/>
      <c r="B1049" s="396"/>
      <c r="C1049" s="156"/>
      <c r="D1049" s="271"/>
      <c r="E1049" s="15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6"/>
      <c r="Q1049" s="156"/>
      <c r="R1049" s="156"/>
      <c r="S1049" s="156"/>
      <c r="T1049" s="156"/>
      <c r="U1049" s="157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L1049" s="81"/>
      <c r="AM1049" s="81"/>
      <c r="AN1049" s="81"/>
      <c r="AO1049" s="81"/>
      <c r="AP1049" s="81"/>
      <c r="AQ1049" s="81"/>
      <c r="AR1049" s="81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11"/>
      <c r="BF1049" s="11"/>
      <c r="BG1049" s="11"/>
      <c r="BH1049" s="11"/>
      <c r="BI1049" s="11"/>
      <c r="BJ1049" s="11"/>
      <c r="BK1049" s="11"/>
      <c r="BL1049" s="11"/>
      <c r="BN1049" s="36"/>
      <c r="BO1049" s="400"/>
      <c r="BP1049" s="81"/>
      <c r="BQ1049" s="81"/>
      <c r="BR1049" s="81"/>
      <c r="BS1049" s="81"/>
      <c r="BT1049" s="36"/>
      <c r="BU1049" s="36"/>
      <c r="BV1049" s="81"/>
      <c r="BW1049" s="81"/>
    </row>
    <row r="1050" spans="1:75" ht="15.75">
      <c r="A1050" s="395"/>
      <c r="B1050" s="396"/>
      <c r="C1050" s="156"/>
      <c r="D1050" s="271"/>
      <c r="E1050" s="15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6"/>
      <c r="Q1050" s="156"/>
      <c r="R1050" s="156"/>
      <c r="S1050" s="156"/>
      <c r="T1050" s="156"/>
      <c r="U1050" s="157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L1050" s="81"/>
      <c r="AM1050" s="81"/>
      <c r="AN1050" s="81"/>
      <c r="AO1050" s="81"/>
      <c r="AP1050" s="81"/>
      <c r="AQ1050" s="81"/>
      <c r="AR1050" s="81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11"/>
      <c r="BF1050" s="11"/>
      <c r="BG1050" s="11"/>
      <c r="BH1050" s="11"/>
      <c r="BI1050" s="11"/>
      <c r="BJ1050" s="11"/>
      <c r="BK1050" s="11"/>
      <c r="BL1050" s="11"/>
      <c r="BN1050" s="36"/>
      <c r="BO1050" s="400"/>
      <c r="BP1050" s="81"/>
      <c r="BQ1050" s="81"/>
      <c r="BR1050" s="81"/>
      <c r="BS1050" s="81"/>
      <c r="BT1050" s="36"/>
      <c r="BU1050" s="36"/>
      <c r="BV1050" s="81"/>
      <c r="BW1050" s="81"/>
    </row>
    <row r="1051" spans="1:75" ht="15.75">
      <c r="A1051" s="395"/>
      <c r="B1051" s="396"/>
      <c r="C1051" s="156"/>
      <c r="D1051" s="271"/>
      <c r="E1051" s="156"/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  <c r="P1051" s="156"/>
      <c r="Q1051" s="156"/>
      <c r="R1051" s="156"/>
      <c r="S1051" s="156"/>
      <c r="T1051" s="156"/>
      <c r="U1051" s="157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L1051" s="81"/>
      <c r="AM1051" s="81"/>
      <c r="AN1051" s="81"/>
      <c r="AO1051" s="81"/>
      <c r="AP1051" s="81"/>
      <c r="AQ1051" s="81"/>
      <c r="AR1051" s="81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11"/>
      <c r="BF1051" s="11"/>
      <c r="BG1051" s="11"/>
      <c r="BH1051" s="11"/>
      <c r="BI1051" s="11"/>
      <c r="BJ1051" s="11"/>
      <c r="BK1051" s="11"/>
      <c r="BL1051" s="11"/>
      <c r="BN1051" s="36"/>
      <c r="BO1051" s="400"/>
      <c r="BP1051" s="81"/>
      <c r="BQ1051" s="81"/>
      <c r="BR1051" s="81"/>
      <c r="BS1051" s="81"/>
      <c r="BT1051" s="36"/>
      <c r="BU1051" s="36"/>
      <c r="BV1051" s="81"/>
      <c r="BW1051" s="81"/>
    </row>
    <row r="1052" spans="1:75" ht="15.75">
      <c r="A1052" s="395"/>
      <c r="B1052" s="396"/>
      <c r="C1052" s="156"/>
      <c r="D1052" s="271"/>
      <c r="E1052" s="156"/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  <c r="P1052" s="156"/>
      <c r="Q1052" s="156"/>
      <c r="R1052" s="156"/>
      <c r="S1052" s="156"/>
      <c r="T1052" s="156"/>
      <c r="U1052" s="157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L1052" s="81"/>
      <c r="AM1052" s="81"/>
      <c r="AN1052" s="81"/>
      <c r="AO1052" s="81"/>
      <c r="AP1052" s="81"/>
      <c r="AQ1052" s="81"/>
      <c r="AR1052" s="81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11"/>
      <c r="BF1052" s="11"/>
      <c r="BG1052" s="11"/>
      <c r="BH1052" s="11"/>
      <c r="BI1052" s="11"/>
      <c r="BJ1052" s="11"/>
      <c r="BK1052" s="11"/>
      <c r="BL1052" s="11"/>
      <c r="BN1052" s="36"/>
      <c r="BO1052" s="400"/>
      <c r="BP1052" s="81"/>
      <c r="BQ1052" s="81"/>
      <c r="BR1052" s="81"/>
      <c r="BS1052" s="81"/>
      <c r="BT1052" s="36"/>
      <c r="BU1052" s="36"/>
      <c r="BV1052" s="81"/>
      <c r="BW1052" s="81"/>
    </row>
    <row r="1053" spans="1:75" ht="15.75">
      <c r="A1053" s="395"/>
      <c r="B1053" s="396"/>
      <c r="C1053" s="156"/>
      <c r="D1053" s="271"/>
      <c r="E1053" s="156"/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  <c r="P1053" s="156"/>
      <c r="Q1053" s="156"/>
      <c r="R1053" s="156"/>
      <c r="S1053" s="156"/>
      <c r="T1053" s="156"/>
      <c r="U1053" s="157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L1053" s="81"/>
      <c r="AM1053" s="81"/>
      <c r="AN1053" s="81"/>
      <c r="AO1053" s="81"/>
      <c r="AP1053" s="81"/>
      <c r="AQ1053" s="81"/>
      <c r="AR1053" s="81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11"/>
      <c r="BF1053" s="11"/>
      <c r="BG1053" s="11"/>
      <c r="BH1053" s="11"/>
      <c r="BI1053" s="11"/>
      <c r="BJ1053" s="11"/>
      <c r="BK1053" s="11"/>
      <c r="BL1053" s="11"/>
      <c r="BN1053" s="36"/>
      <c r="BO1053" s="400"/>
      <c r="BP1053" s="81"/>
      <c r="BQ1053" s="81"/>
      <c r="BR1053" s="81"/>
      <c r="BS1053" s="81"/>
      <c r="BT1053" s="36"/>
      <c r="BU1053" s="36"/>
      <c r="BV1053" s="81"/>
      <c r="BW1053" s="81"/>
    </row>
    <row r="1054" spans="1:75" ht="15.75">
      <c r="A1054" s="395"/>
      <c r="B1054" s="396"/>
      <c r="C1054" s="156"/>
      <c r="D1054" s="271"/>
      <c r="E1054" s="156"/>
      <c r="F1054" s="156"/>
      <c r="G1054" s="156"/>
      <c r="H1054" s="156"/>
      <c r="I1054" s="156"/>
      <c r="J1054" s="156"/>
      <c r="K1054" s="156"/>
      <c r="L1054" s="156"/>
      <c r="M1054" s="156"/>
      <c r="N1054" s="156"/>
      <c r="O1054" s="156"/>
      <c r="P1054" s="156"/>
      <c r="Q1054" s="156"/>
      <c r="R1054" s="156"/>
      <c r="S1054" s="156"/>
      <c r="T1054" s="156"/>
      <c r="U1054" s="157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L1054" s="81"/>
      <c r="AM1054" s="81"/>
      <c r="AN1054" s="81"/>
      <c r="AO1054" s="81"/>
      <c r="AP1054" s="81"/>
      <c r="AQ1054" s="81"/>
      <c r="AR1054" s="81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11"/>
      <c r="BF1054" s="11"/>
      <c r="BG1054" s="11"/>
      <c r="BH1054" s="11"/>
      <c r="BI1054" s="11"/>
      <c r="BJ1054" s="11"/>
      <c r="BK1054" s="11"/>
      <c r="BL1054" s="11"/>
      <c r="BN1054" s="36"/>
      <c r="BO1054" s="400"/>
      <c r="BP1054" s="81"/>
      <c r="BQ1054" s="81"/>
      <c r="BR1054" s="81"/>
      <c r="BS1054" s="81"/>
      <c r="BT1054" s="36"/>
      <c r="BU1054" s="36"/>
      <c r="BV1054" s="81"/>
      <c r="BW1054" s="81"/>
    </row>
    <row r="1055" spans="1:75" ht="15.75">
      <c r="A1055" s="395"/>
      <c r="B1055" s="396"/>
      <c r="C1055" s="156"/>
      <c r="D1055" s="271"/>
      <c r="E1055" s="156"/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  <c r="P1055" s="156"/>
      <c r="Q1055" s="156"/>
      <c r="R1055" s="156"/>
      <c r="S1055" s="156"/>
      <c r="T1055" s="156"/>
      <c r="U1055" s="157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L1055" s="81"/>
      <c r="AM1055" s="81"/>
      <c r="AN1055" s="81"/>
      <c r="AO1055" s="81"/>
      <c r="AP1055" s="81"/>
      <c r="AQ1055" s="81"/>
      <c r="AR1055" s="81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11"/>
      <c r="BF1055" s="11"/>
      <c r="BG1055" s="11"/>
      <c r="BH1055" s="11"/>
      <c r="BI1055" s="11"/>
      <c r="BJ1055" s="11"/>
      <c r="BK1055" s="11"/>
      <c r="BL1055" s="11"/>
      <c r="BN1055" s="36"/>
      <c r="BO1055" s="400"/>
      <c r="BP1055" s="81"/>
      <c r="BQ1055" s="81"/>
      <c r="BR1055" s="81"/>
      <c r="BS1055" s="81"/>
      <c r="BT1055" s="36"/>
      <c r="BU1055" s="36"/>
      <c r="BV1055" s="81"/>
      <c r="BW1055" s="81"/>
    </row>
    <row r="1056" spans="1:75" ht="15.75">
      <c r="A1056" s="395"/>
      <c r="B1056" s="396"/>
      <c r="C1056" s="156"/>
      <c r="D1056" s="271"/>
      <c r="E1056" s="156"/>
      <c r="F1056" s="156"/>
      <c r="G1056" s="156"/>
      <c r="H1056" s="156"/>
      <c r="I1056" s="156"/>
      <c r="J1056" s="156"/>
      <c r="K1056" s="156"/>
      <c r="L1056" s="156"/>
      <c r="M1056" s="156"/>
      <c r="N1056" s="156"/>
      <c r="O1056" s="156"/>
      <c r="P1056" s="156"/>
      <c r="Q1056" s="156"/>
      <c r="R1056" s="156"/>
      <c r="S1056" s="156"/>
      <c r="T1056" s="156"/>
      <c r="U1056" s="157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L1056" s="81"/>
      <c r="AM1056" s="81"/>
      <c r="AN1056" s="81"/>
      <c r="AO1056" s="81"/>
      <c r="AP1056" s="81"/>
      <c r="AQ1056" s="81"/>
      <c r="AR1056" s="81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11"/>
      <c r="BF1056" s="11"/>
      <c r="BG1056" s="11"/>
      <c r="BH1056" s="11"/>
      <c r="BI1056" s="11"/>
      <c r="BJ1056" s="11"/>
      <c r="BK1056" s="11"/>
      <c r="BL1056" s="11"/>
      <c r="BN1056" s="36"/>
      <c r="BO1056" s="400"/>
      <c r="BP1056" s="81"/>
      <c r="BQ1056" s="81"/>
      <c r="BR1056" s="81"/>
      <c r="BS1056" s="81"/>
      <c r="BT1056" s="36"/>
      <c r="BU1056" s="36"/>
      <c r="BV1056" s="81"/>
      <c r="BW1056" s="81"/>
    </row>
    <row r="1057" spans="1:75" ht="15.75">
      <c r="A1057" s="395"/>
      <c r="B1057" s="396"/>
      <c r="C1057" s="156"/>
      <c r="D1057" s="271"/>
      <c r="E1057" s="156"/>
      <c r="F1057" s="156"/>
      <c r="G1057" s="156"/>
      <c r="H1057" s="156"/>
      <c r="I1057" s="156"/>
      <c r="J1057" s="156"/>
      <c r="K1057" s="156"/>
      <c r="L1057" s="156"/>
      <c r="M1057" s="156"/>
      <c r="N1057" s="156"/>
      <c r="O1057" s="156"/>
      <c r="P1057" s="156"/>
      <c r="Q1057" s="156"/>
      <c r="R1057" s="156"/>
      <c r="S1057" s="156"/>
      <c r="T1057" s="156"/>
      <c r="U1057" s="157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L1057" s="81"/>
      <c r="AM1057" s="81"/>
      <c r="AN1057" s="81"/>
      <c r="AO1057" s="81"/>
      <c r="AP1057" s="81"/>
      <c r="AQ1057" s="81"/>
      <c r="AR1057" s="81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11"/>
      <c r="BF1057" s="11"/>
      <c r="BG1057" s="11"/>
      <c r="BH1057" s="11"/>
      <c r="BI1057" s="11"/>
      <c r="BJ1057" s="11"/>
      <c r="BK1057" s="11"/>
      <c r="BL1057" s="11"/>
      <c r="BN1057" s="36"/>
      <c r="BO1057" s="400"/>
      <c r="BP1057" s="81"/>
      <c r="BQ1057" s="81"/>
      <c r="BR1057" s="81"/>
      <c r="BS1057" s="81"/>
      <c r="BT1057" s="36"/>
      <c r="BU1057" s="36"/>
      <c r="BV1057" s="81"/>
      <c r="BW1057" s="81"/>
    </row>
    <row r="1058" spans="1:75" ht="15.75">
      <c r="A1058" s="395"/>
      <c r="B1058" s="396"/>
      <c r="C1058" s="156"/>
      <c r="D1058" s="271"/>
      <c r="E1058" s="156"/>
      <c r="F1058" s="156"/>
      <c r="G1058" s="156"/>
      <c r="H1058" s="156"/>
      <c r="I1058" s="156"/>
      <c r="J1058" s="156"/>
      <c r="K1058" s="156"/>
      <c r="L1058" s="156"/>
      <c r="M1058" s="156"/>
      <c r="N1058" s="156"/>
      <c r="O1058" s="156"/>
      <c r="P1058" s="156"/>
      <c r="Q1058" s="156"/>
      <c r="R1058" s="156"/>
      <c r="S1058" s="156"/>
      <c r="T1058" s="156"/>
      <c r="U1058" s="157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L1058" s="81"/>
      <c r="AM1058" s="81"/>
      <c r="AN1058" s="81"/>
      <c r="AO1058" s="81"/>
      <c r="AP1058" s="81"/>
      <c r="AQ1058" s="81"/>
      <c r="AR1058" s="81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11"/>
      <c r="BF1058" s="11"/>
      <c r="BG1058" s="11"/>
      <c r="BH1058" s="11"/>
      <c r="BI1058" s="11"/>
      <c r="BJ1058" s="11"/>
      <c r="BK1058" s="11"/>
      <c r="BL1058" s="11"/>
      <c r="BN1058" s="36"/>
      <c r="BO1058" s="400"/>
      <c r="BP1058" s="81"/>
      <c r="BQ1058" s="81"/>
      <c r="BR1058" s="81"/>
      <c r="BS1058" s="81"/>
      <c r="BT1058" s="36"/>
      <c r="BU1058" s="36"/>
      <c r="BV1058" s="81"/>
      <c r="BW1058" s="81"/>
    </row>
    <row r="1059" spans="1:75" ht="15.75">
      <c r="A1059" s="395"/>
      <c r="B1059" s="396"/>
      <c r="C1059" s="156"/>
      <c r="D1059" s="271"/>
      <c r="E1059" s="156"/>
      <c r="F1059" s="156"/>
      <c r="G1059" s="156"/>
      <c r="H1059" s="156"/>
      <c r="I1059" s="156"/>
      <c r="J1059" s="156"/>
      <c r="K1059" s="156"/>
      <c r="L1059" s="156"/>
      <c r="M1059" s="156"/>
      <c r="N1059" s="156"/>
      <c r="O1059" s="156"/>
      <c r="P1059" s="156"/>
      <c r="Q1059" s="156"/>
      <c r="R1059" s="156"/>
      <c r="S1059" s="156"/>
      <c r="T1059" s="156"/>
      <c r="U1059" s="157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L1059" s="81"/>
      <c r="AM1059" s="81"/>
      <c r="AN1059" s="81"/>
      <c r="AO1059" s="81"/>
      <c r="AP1059" s="81"/>
      <c r="AQ1059" s="81"/>
      <c r="AR1059" s="81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11"/>
      <c r="BF1059" s="11"/>
      <c r="BG1059" s="11"/>
      <c r="BH1059" s="11"/>
      <c r="BI1059" s="11"/>
      <c r="BJ1059" s="11"/>
      <c r="BK1059" s="11"/>
      <c r="BL1059" s="11"/>
      <c r="BN1059" s="36"/>
      <c r="BO1059" s="400"/>
      <c r="BP1059" s="81"/>
      <c r="BQ1059" s="81"/>
      <c r="BR1059" s="81"/>
      <c r="BS1059" s="81"/>
      <c r="BT1059" s="36"/>
      <c r="BU1059" s="36"/>
      <c r="BV1059" s="81"/>
      <c r="BW1059" s="81"/>
    </row>
    <row r="1060" spans="1:75" ht="15.75">
      <c r="A1060" s="395"/>
      <c r="B1060" s="396"/>
      <c r="C1060" s="156"/>
      <c r="D1060" s="271"/>
      <c r="E1060" s="156"/>
      <c r="F1060" s="156"/>
      <c r="G1060" s="156"/>
      <c r="H1060" s="156"/>
      <c r="I1060" s="156"/>
      <c r="J1060" s="156"/>
      <c r="K1060" s="156"/>
      <c r="L1060" s="156"/>
      <c r="M1060" s="156"/>
      <c r="N1060" s="156"/>
      <c r="O1060" s="156"/>
      <c r="P1060" s="156"/>
      <c r="Q1060" s="156"/>
      <c r="R1060" s="156"/>
      <c r="S1060" s="156"/>
      <c r="T1060" s="156"/>
      <c r="U1060" s="157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L1060" s="81"/>
      <c r="AM1060" s="81"/>
      <c r="AN1060" s="81"/>
      <c r="AO1060" s="81"/>
      <c r="AP1060" s="81"/>
      <c r="AQ1060" s="81"/>
      <c r="AR1060" s="81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11"/>
      <c r="BF1060" s="11"/>
      <c r="BG1060" s="11"/>
      <c r="BH1060" s="11"/>
      <c r="BI1060" s="11"/>
      <c r="BJ1060" s="11"/>
      <c r="BK1060" s="11"/>
      <c r="BL1060" s="11"/>
      <c r="BN1060" s="36"/>
      <c r="BO1060" s="400"/>
      <c r="BP1060" s="81"/>
      <c r="BQ1060" s="81"/>
      <c r="BR1060" s="81"/>
      <c r="BS1060" s="81"/>
      <c r="BT1060" s="36"/>
      <c r="BU1060" s="36"/>
      <c r="BV1060" s="81"/>
      <c r="BW1060" s="81"/>
    </row>
    <row r="1061" spans="1:75" ht="15.75">
      <c r="A1061" s="395"/>
      <c r="B1061" s="396"/>
      <c r="C1061" s="156"/>
      <c r="D1061" s="271"/>
      <c r="E1061" s="156"/>
      <c r="F1061" s="156"/>
      <c r="G1061" s="156"/>
      <c r="H1061" s="156"/>
      <c r="I1061" s="156"/>
      <c r="J1061" s="156"/>
      <c r="K1061" s="156"/>
      <c r="L1061" s="156"/>
      <c r="M1061" s="156"/>
      <c r="N1061" s="156"/>
      <c r="O1061" s="156"/>
      <c r="P1061" s="156"/>
      <c r="Q1061" s="156"/>
      <c r="R1061" s="156"/>
      <c r="S1061" s="156"/>
      <c r="T1061" s="156"/>
      <c r="U1061" s="157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L1061" s="81"/>
      <c r="AM1061" s="81"/>
      <c r="AN1061" s="81"/>
      <c r="AO1061" s="81"/>
      <c r="AP1061" s="81"/>
      <c r="AQ1061" s="81"/>
      <c r="AR1061" s="81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11"/>
      <c r="BF1061" s="11"/>
      <c r="BG1061" s="11"/>
      <c r="BH1061" s="11"/>
      <c r="BI1061" s="11"/>
      <c r="BJ1061" s="11"/>
      <c r="BK1061" s="11"/>
      <c r="BL1061" s="11"/>
      <c r="BN1061" s="36"/>
      <c r="BO1061" s="400"/>
      <c r="BP1061" s="81"/>
      <c r="BQ1061" s="81"/>
      <c r="BR1061" s="81"/>
      <c r="BS1061" s="81"/>
      <c r="BT1061" s="36"/>
      <c r="BU1061" s="36"/>
      <c r="BV1061" s="81"/>
      <c r="BW1061" s="81"/>
    </row>
    <row r="1062" spans="1:75" ht="15.75">
      <c r="A1062" s="395"/>
      <c r="B1062" s="396"/>
      <c r="C1062" s="156"/>
      <c r="D1062" s="271"/>
      <c r="E1062" s="156"/>
      <c r="F1062" s="156"/>
      <c r="G1062" s="156"/>
      <c r="H1062" s="156"/>
      <c r="I1062" s="156"/>
      <c r="J1062" s="156"/>
      <c r="K1062" s="156"/>
      <c r="L1062" s="156"/>
      <c r="M1062" s="156"/>
      <c r="N1062" s="156"/>
      <c r="O1062" s="156"/>
      <c r="P1062" s="156"/>
      <c r="Q1062" s="156"/>
      <c r="R1062" s="156"/>
      <c r="S1062" s="156"/>
      <c r="T1062" s="156"/>
      <c r="U1062" s="157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L1062" s="81"/>
      <c r="AM1062" s="81"/>
      <c r="AN1062" s="81"/>
      <c r="AO1062" s="81"/>
      <c r="AP1062" s="81"/>
      <c r="AQ1062" s="81"/>
      <c r="AR1062" s="81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11"/>
      <c r="BF1062" s="11"/>
      <c r="BG1062" s="11"/>
      <c r="BH1062" s="11"/>
      <c r="BI1062" s="11"/>
      <c r="BJ1062" s="11"/>
      <c r="BK1062" s="11"/>
      <c r="BL1062" s="11"/>
      <c r="BN1062" s="36"/>
      <c r="BO1062" s="400"/>
      <c r="BP1062" s="81"/>
      <c r="BQ1062" s="81"/>
      <c r="BR1062" s="81"/>
      <c r="BS1062" s="81"/>
      <c r="BT1062" s="36"/>
      <c r="BU1062" s="36"/>
      <c r="BV1062" s="81"/>
      <c r="BW1062" s="81"/>
    </row>
    <row r="1063" spans="1:75" ht="15.75">
      <c r="A1063" s="395"/>
      <c r="B1063" s="396"/>
      <c r="C1063" s="156"/>
      <c r="D1063" s="271"/>
      <c r="E1063" s="156"/>
      <c r="F1063" s="156"/>
      <c r="G1063" s="156"/>
      <c r="H1063" s="156"/>
      <c r="I1063" s="156"/>
      <c r="J1063" s="156"/>
      <c r="K1063" s="156"/>
      <c r="L1063" s="156"/>
      <c r="M1063" s="156"/>
      <c r="N1063" s="156"/>
      <c r="O1063" s="156"/>
      <c r="P1063" s="156"/>
      <c r="Q1063" s="156"/>
      <c r="R1063" s="156"/>
      <c r="S1063" s="156"/>
      <c r="T1063" s="156"/>
      <c r="U1063" s="157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L1063" s="81"/>
      <c r="AM1063" s="81"/>
      <c r="AN1063" s="81"/>
      <c r="AO1063" s="81"/>
      <c r="AP1063" s="81"/>
      <c r="AQ1063" s="81"/>
      <c r="AR1063" s="81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11"/>
      <c r="BF1063" s="11"/>
      <c r="BG1063" s="11"/>
      <c r="BH1063" s="11"/>
      <c r="BI1063" s="11"/>
      <c r="BJ1063" s="11"/>
      <c r="BK1063" s="11"/>
      <c r="BL1063" s="11"/>
      <c r="BN1063" s="36"/>
      <c r="BO1063" s="400"/>
      <c r="BP1063" s="81"/>
      <c r="BQ1063" s="81"/>
      <c r="BR1063" s="81"/>
      <c r="BS1063" s="81"/>
      <c r="BT1063" s="36"/>
      <c r="BU1063" s="36"/>
      <c r="BV1063" s="81"/>
      <c r="BW1063" s="81"/>
    </row>
    <row r="1064" spans="1:75" ht="15.75">
      <c r="A1064" s="395"/>
      <c r="B1064" s="396"/>
      <c r="C1064" s="156"/>
      <c r="D1064" s="271"/>
      <c r="E1064" s="156"/>
      <c r="F1064" s="156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  <c r="Q1064" s="156"/>
      <c r="R1064" s="156"/>
      <c r="S1064" s="156"/>
      <c r="T1064" s="156"/>
      <c r="U1064" s="157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L1064" s="81"/>
      <c r="AM1064" s="81"/>
      <c r="AN1064" s="81"/>
      <c r="AO1064" s="81"/>
      <c r="AP1064" s="81"/>
      <c r="AQ1064" s="81"/>
      <c r="AR1064" s="81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11"/>
      <c r="BF1064" s="11"/>
      <c r="BG1064" s="11"/>
      <c r="BH1064" s="11"/>
      <c r="BI1064" s="11"/>
      <c r="BJ1064" s="11"/>
      <c r="BK1064" s="11"/>
      <c r="BL1064" s="11"/>
      <c r="BN1064" s="36"/>
      <c r="BO1064" s="400"/>
      <c r="BP1064" s="81"/>
      <c r="BQ1064" s="81"/>
      <c r="BR1064" s="81"/>
      <c r="BS1064" s="81"/>
      <c r="BT1064" s="36"/>
      <c r="BU1064" s="36"/>
      <c r="BV1064" s="81"/>
      <c r="BW1064" s="81"/>
    </row>
    <row r="1065" spans="1:75" ht="15.75">
      <c r="A1065" s="395"/>
      <c r="B1065" s="396"/>
      <c r="C1065" s="156"/>
      <c r="D1065" s="271"/>
      <c r="E1065" s="156"/>
      <c r="F1065" s="156"/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  <c r="Q1065" s="156"/>
      <c r="R1065" s="156"/>
      <c r="S1065" s="156"/>
      <c r="T1065" s="156"/>
      <c r="U1065" s="157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L1065" s="81"/>
      <c r="AM1065" s="81"/>
      <c r="AN1065" s="81"/>
      <c r="AO1065" s="81"/>
      <c r="AP1065" s="81"/>
      <c r="AQ1065" s="81"/>
      <c r="AR1065" s="81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11"/>
      <c r="BF1065" s="11"/>
      <c r="BG1065" s="11"/>
      <c r="BH1065" s="11"/>
      <c r="BI1065" s="11"/>
      <c r="BJ1065" s="11"/>
      <c r="BK1065" s="11"/>
      <c r="BL1065" s="11"/>
      <c r="BN1065" s="36"/>
      <c r="BO1065" s="400"/>
      <c r="BP1065" s="81"/>
      <c r="BQ1065" s="81"/>
      <c r="BR1065" s="81"/>
      <c r="BS1065" s="81"/>
      <c r="BT1065" s="36"/>
      <c r="BU1065" s="36"/>
      <c r="BV1065" s="81"/>
      <c r="BW1065" s="81"/>
    </row>
    <row r="1066" spans="1:75" ht="15.75">
      <c r="A1066" s="395"/>
      <c r="B1066" s="396"/>
      <c r="C1066" s="156"/>
      <c r="D1066" s="271"/>
      <c r="E1066" s="156"/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  <c r="Q1066" s="156"/>
      <c r="R1066" s="156"/>
      <c r="S1066" s="156"/>
      <c r="T1066" s="156"/>
      <c r="U1066" s="157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L1066" s="81"/>
      <c r="AM1066" s="81"/>
      <c r="AN1066" s="81"/>
      <c r="AO1066" s="81"/>
      <c r="AP1066" s="81"/>
      <c r="AQ1066" s="81"/>
      <c r="AR1066" s="81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11"/>
      <c r="BF1066" s="11"/>
      <c r="BG1066" s="11"/>
      <c r="BH1066" s="11"/>
      <c r="BI1066" s="11"/>
      <c r="BJ1066" s="11"/>
      <c r="BK1066" s="11"/>
      <c r="BL1066" s="11"/>
      <c r="BN1066" s="36"/>
      <c r="BO1066" s="400"/>
      <c r="BP1066" s="81"/>
      <c r="BQ1066" s="81"/>
      <c r="BR1066" s="81"/>
      <c r="BS1066" s="81"/>
      <c r="BT1066" s="36"/>
      <c r="BU1066" s="36"/>
      <c r="BV1066" s="81"/>
      <c r="BW1066" s="81"/>
    </row>
    <row r="1067" spans="1:75" ht="15.75">
      <c r="A1067" s="395"/>
      <c r="B1067" s="396"/>
      <c r="C1067" s="156"/>
      <c r="D1067" s="271"/>
      <c r="E1067" s="156"/>
      <c r="F1067" s="156"/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  <c r="Q1067" s="156"/>
      <c r="R1067" s="156"/>
      <c r="S1067" s="156"/>
      <c r="T1067" s="156"/>
      <c r="U1067" s="157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L1067" s="81"/>
      <c r="AM1067" s="81"/>
      <c r="AN1067" s="81"/>
      <c r="AO1067" s="81"/>
      <c r="AP1067" s="81"/>
      <c r="AQ1067" s="81"/>
      <c r="AR1067" s="81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11"/>
      <c r="BF1067" s="11"/>
      <c r="BG1067" s="11"/>
      <c r="BH1067" s="11"/>
      <c r="BI1067" s="11"/>
      <c r="BJ1067" s="11"/>
      <c r="BK1067" s="11"/>
      <c r="BL1067" s="11"/>
      <c r="BN1067" s="36"/>
      <c r="BO1067" s="400"/>
      <c r="BP1067" s="81"/>
      <c r="BQ1067" s="81"/>
      <c r="BR1067" s="81"/>
      <c r="BS1067" s="81"/>
      <c r="BT1067" s="36"/>
      <c r="BU1067" s="36"/>
      <c r="BV1067" s="81"/>
      <c r="BW1067" s="81"/>
    </row>
    <row r="1068" spans="1:75" ht="15.75">
      <c r="A1068" s="395"/>
      <c r="B1068" s="396"/>
      <c r="C1068" s="156"/>
      <c r="D1068" s="271"/>
      <c r="E1068" s="156"/>
      <c r="F1068" s="156"/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  <c r="Q1068" s="156"/>
      <c r="R1068" s="156"/>
      <c r="S1068" s="156"/>
      <c r="T1068" s="156"/>
      <c r="U1068" s="157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L1068" s="81"/>
      <c r="AM1068" s="81"/>
      <c r="AN1068" s="81"/>
      <c r="AO1068" s="81"/>
      <c r="AP1068" s="81"/>
      <c r="AQ1068" s="81"/>
      <c r="AR1068" s="81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11"/>
      <c r="BF1068" s="11"/>
      <c r="BG1068" s="11"/>
      <c r="BH1068" s="11"/>
      <c r="BI1068" s="11"/>
      <c r="BJ1068" s="11"/>
      <c r="BK1068" s="11"/>
      <c r="BL1068" s="11"/>
      <c r="BN1068" s="36"/>
      <c r="BO1068" s="400"/>
      <c r="BP1068" s="81"/>
      <c r="BQ1068" s="81"/>
      <c r="BR1068" s="81"/>
      <c r="BS1068" s="81"/>
      <c r="BT1068" s="36"/>
      <c r="BU1068" s="36"/>
      <c r="BV1068" s="81"/>
      <c r="BW1068" s="81"/>
    </row>
    <row r="1069" spans="1:75" ht="15.75">
      <c r="A1069" s="395"/>
      <c r="B1069" s="396"/>
      <c r="C1069" s="156"/>
      <c r="D1069" s="271"/>
      <c r="E1069" s="156"/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  <c r="Q1069" s="156"/>
      <c r="R1069" s="156"/>
      <c r="S1069" s="156"/>
      <c r="T1069" s="156"/>
      <c r="U1069" s="157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L1069" s="81"/>
      <c r="AM1069" s="81"/>
      <c r="AN1069" s="81"/>
      <c r="AO1069" s="81"/>
      <c r="AP1069" s="81"/>
      <c r="AQ1069" s="81"/>
      <c r="AR1069" s="81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11"/>
      <c r="BF1069" s="11"/>
      <c r="BG1069" s="11"/>
      <c r="BH1069" s="11"/>
      <c r="BI1069" s="11"/>
      <c r="BJ1069" s="11"/>
      <c r="BK1069" s="11"/>
      <c r="BL1069" s="11"/>
      <c r="BN1069" s="36"/>
      <c r="BO1069" s="400"/>
      <c r="BP1069" s="81"/>
      <c r="BQ1069" s="81"/>
      <c r="BR1069" s="81"/>
      <c r="BS1069" s="81"/>
      <c r="BT1069" s="36"/>
      <c r="BU1069" s="36"/>
      <c r="BV1069" s="81"/>
      <c r="BW1069" s="81"/>
    </row>
    <row r="1070" spans="1:75" ht="15.75">
      <c r="A1070" s="395"/>
      <c r="B1070" s="396"/>
      <c r="C1070" s="156"/>
      <c r="D1070" s="271"/>
      <c r="E1070" s="156"/>
      <c r="F1070" s="156"/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  <c r="Q1070" s="156"/>
      <c r="R1070" s="156"/>
      <c r="S1070" s="156"/>
      <c r="T1070" s="156"/>
      <c r="U1070" s="157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L1070" s="81"/>
      <c r="AM1070" s="81"/>
      <c r="AN1070" s="81"/>
      <c r="AO1070" s="81"/>
      <c r="AP1070" s="81"/>
      <c r="AQ1070" s="81"/>
      <c r="AR1070" s="81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11"/>
      <c r="BF1070" s="11"/>
      <c r="BG1070" s="11"/>
      <c r="BH1070" s="11"/>
      <c r="BI1070" s="11"/>
      <c r="BJ1070" s="11"/>
      <c r="BK1070" s="11"/>
      <c r="BL1070" s="11"/>
      <c r="BN1070" s="36"/>
      <c r="BO1070" s="400"/>
      <c r="BP1070" s="81"/>
      <c r="BQ1070" s="81"/>
      <c r="BR1070" s="81"/>
      <c r="BS1070" s="81"/>
      <c r="BT1070" s="36"/>
      <c r="BU1070" s="36"/>
      <c r="BV1070" s="81"/>
      <c r="BW1070" s="81"/>
    </row>
    <row r="1071" spans="1:75" ht="15.75">
      <c r="A1071" s="395"/>
      <c r="B1071" s="396"/>
      <c r="C1071" s="156"/>
      <c r="D1071" s="271"/>
      <c r="E1071" s="156"/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  <c r="Q1071" s="156"/>
      <c r="R1071" s="156"/>
      <c r="S1071" s="156"/>
      <c r="T1071" s="156"/>
      <c r="U1071" s="157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L1071" s="81"/>
      <c r="AM1071" s="81"/>
      <c r="AN1071" s="81"/>
      <c r="AO1071" s="81"/>
      <c r="AP1071" s="81"/>
      <c r="AQ1071" s="81"/>
      <c r="AR1071" s="81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11"/>
      <c r="BF1071" s="11"/>
      <c r="BG1071" s="11"/>
      <c r="BH1071" s="11"/>
      <c r="BI1071" s="11"/>
      <c r="BJ1071" s="11"/>
      <c r="BK1071" s="11"/>
      <c r="BL1071" s="11"/>
      <c r="BN1071" s="36"/>
      <c r="BO1071" s="400"/>
      <c r="BP1071" s="81"/>
      <c r="BQ1071" s="81"/>
      <c r="BR1071" s="81"/>
      <c r="BS1071" s="81"/>
      <c r="BT1071" s="36"/>
      <c r="BU1071" s="36"/>
      <c r="BV1071" s="81"/>
      <c r="BW1071" s="81"/>
    </row>
    <row r="1072" spans="1:75" ht="15.75">
      <c r="A1072" s="395"/>
      <c r="B1072" s="396"/>
      <c r="C1072" s="156"/>
      <c r="D1072" s="271"/>
      <c r="E1072" s="156"/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  <c r="Q1072" s="156"/>
      <c r="R1072" s="156"/>
      <c r="S1072" s="156"/>
      <c r="T1072" s="156"/>
      <c r="U1072" s="157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L1072" s="81"/>
      <c r="AM1072" s="81"/>
      <c r="AN1072" s="81"/>
      <c r="AO1072" s="81"/>
      <c r="AP1072" s="81"/>
      <c r="AQ1072" s="81"/>
      <c r="AR1072" s="81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11"/>
      <c r="BF1072" s="11"/>
      <c r="BG1072" s="11"/>
      <c r="BH1072" s="11"/>
      <c r="BI1072" s="11"/>
      <c r="BJ1072" s="11"/>
      <c r="BK1072" s="11"/>
      <c r="BL1072" s="11"/>
      <c r="BN1072" s="36"/>
      <c r="BO1072" s="400"/>
      <c r="BP1072" s="81"/>
      <c r="BQ1072" s="81"/>
      <c r="BR1072" s="81"/>
      <c r="BS1072" s="81"/>
      <c r="BT1072" s="36"/>
      <c r="BU1072" s="36"/>
      <c r="BV1072" s="81"/>
      <c r="BW1072" s="81"/>
    </row>
    <row r="1073" spans="1:75" ht="15.75">
      <c r="A1073" s="395"/>
      <c r="B1073" s="396"/>
      <c r="C1073" s="156"/>
      <c r="D1073" s="271"/>
      <c r="E1073" s="156"/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  <c r="Q1073" s="156"/>
      <c r="R1073" s="156"/>
      <c r="S1073" s="156"/>
      <c r="T1073" s="156"/>
      <c r="U1073" s="157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L1073" s="81"/>
      <c r="AM1073" s="81"/>
      <c r="AN1073" s="81"/>
      <c r="AO1073" s="81"/>
      <c r="AP1073" s="81"/>
      <c r="AQ1073" s="81"/>
      <c r="AR1073" s="81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11"/>
      <c r="BF1073" s="11"/>
      <c r="BG1073" s="11"/>
      <c r="BH1073" s="11"/>
      <c r="BI1073" s="11"/>
      <c r="BJ1073" s="11"/>
      <c r="BK1073" s="11"/>
      <c r="BL1073" s="11"/>
      <c r="BN1073" s="36"/>
      <c r="BO1073" s="400"/>
      <c r="BP1073" s="81"/>
      <c r="BQ1073" s="81"/>
      <c r="BR1073" s="81"/>
      <c r="BS1073" s="81"/>
      <c r="BT1073" s="36"/>
      <c r="BU1073" s="36"/>
      <c r="BV1073" s="81"/>
      <c r="BW1073" s="81"/>
    </row>
    <row r="1074" spans="1:75" ht="15.75">
      <c r="A1074" s="395"/>
      <c r="B1074" s="396"/>
      <c r="C1074" s="156"/>
      <c r="D1074" s="271"/>
      <c r="E1074" s="156"/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6"/>
      <c r="Q1074" s="156"/>
      <c r="R1074" s="156"/>
      <c r="S1074" s="156"/>
      <c r="T1074" s="156"/>
      <c r="U1074" s="157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L1074" s="81"/>
      <c r="AM1074" s="81"/>
      <c r="AN1074" s="81"/>
      <c r="AO1074" s="81"/>
      <c r="AP1074" s="81"/>
      <c r="AQ1074" s="81"/>
      <c r="AR1074" s="81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11"/>
      <c r="BF1074" s="11"/>
      <c r="BG1074" s="11"/>
      <c r="BH1074" s="11"/>
      <c r="BI1074" s="11"/>
      <c r="BJ1074" s="11"/>
      <c r="BK1074" s="11"/>
      <c r="BL1074" s="11"/>
      <c r="BN1074" s="36"/>
      <c r="BO1074" s="400"/>
      <c r="BP1074" s="81"/>
      <c r="BQ1074" s="81"/>
      <c r="BR1074" s="81"/>
      <c r="BS1074" s="81"/>
      <c r="BT1074" s="36"/>
      <c r="BU1074" s="36"/>
      <c r="BV1074" s="81"/>
      <c r="BW1074" s="81"/>
    </row>
    <row r="1075" spans="1:75" ht="15.75">
      <c r="A1075" s="395"/>
      <c r="B1075" s="396"/>
      <c r="C1075" s="156"/>
      <c r="D1075" s="271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6"/>
      <c r="Q1075" s="156"/>
      <c r="R1075" s="156"/>
      <c r="S1075" s="156"/>
      <c r="T1075" s="156"/>
      <c r="U1075" s="157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L1075" s="81"/>
      <c r="AM1075" s="81"/>
      <c r="AN1075" s="81"/>
      <c r="AO1075" s="81"/>
      <c r="AP1075" s="81"/>
      <c r="AQ1075" s="81"/>
      <c r="AR1075" s="81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11"/>
      <c r="BF1075" s="11"/>
      <c r="BG1075" s="11"/>
      <c r="BH1075" s="11"/>
      <c r="BI1075" s="11"/>
      <c r="BJ1075" s="11"/>
      <c r="BK1075" s="11"/>
      <c r="BL1075" s="11"/>
      <c r="BN1075" s="36"/>
      <c r="BO1075" s="400"/>
      <c r="BP1075" s="81"/>
      <c r="BQ1075" s="81"/>
      <c r="BR1075" s="81"/>
      <c r="BS1075" s="81"/>
      <c r="BT1075" s="36"/>
      <c r="BU1075" s="36"/>
      <c r="BV1075" s="81"/>
      <c r="BW1075" s="81"/>
    </row>
    <row r="1076" spans="1:75" ht="15.75">
      <c r="A1076" s="395"/>
      <c r="B1076" s="396"/>
      <c r="C1076" s="156"/>
      <c r="D1076" s="271"/>
      <c r="E1076" s="156"/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6"/>
      <c r="Q1076" s="156"/>
      <c r="R1076" s="156"/>
      <c r="S1076" s="156"/>
      <c r="T1076" s="156"/>
      <c r="U1076" s="157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L1076" s="81"/>
      <c r="AM1076" s="81"/>
      <c r="AN1076" s="81"/>
      <c r="AO1076" s="81"/>
      <c r="AP1076" s="81"/>
      <c r="AQ1076" s="81"/>
      <c r="AR1076" s="81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11"/>
      <c r="BF1076" s="11"/>
      <c r="BG1076" s="11"/>
      <c r="BH1076" s="11"/>
      <c r="BI1076" s="11"/>
      <c r="BJ1076" s="11"/>
      <c r="BK1076" s="11"/>
      <c r="BL1076" s="11"/>
      <c r="BN1076" s="36"/>
      <c r="BO1076" s="400"/>
      <c r="BP1076" s="81"/>
      <c r="BQ1076" s="81"/>
      <c r="BR1076" s="81"/>
      <c r="BS1076" s="81"/>
      <c r="BT1076" s="36"/>
      <c r="BU1076" s="36"/>
      <c r="BV1076" s="81"/>
      <c r="BW1076" s="81"/>
    </row>
    <row r="1077" spans="1:75" ht="15.75">
      <c r="A1077" s="395"/>
      <c r="B1077" s="396"/>
      <c r="C1077" s="156"/>
      <c r="D1077" s="271"/>
      <c r="E1077" s="15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6"/>
      <c r="Q1077" s="156"/>
      <c r="R1077" s="156"/>
      <c r="S1077" s="156"/>
      <c r="T1077" s="156"/>
      <c r="U1077" s="157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L1077" s="81"/>
      <c r="AM1077" s="81"/>
      <c r="AN1077" s="81"/>
      <c r="AO1077" s="81"/>
      <c r="AP1077" s="81"/>
      <c r="AQ1077" s="81"/>
      <c r="AR1077" s="81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11"/>
      <c r="BF1077" s="11"/>
      <c r="BG1077" s="11"/>
      <c r="BH1077" s="11"/>
      <c r="BI1077" s="11"/>
      <c r="BJ1077" s="11"/>
      <c r="BK1077" s="11"/>
      <c r="BL1077" s="11"/>
      <c r="BN1077" s="36"/>
      <c r="BO1077" s="400"/>
      <c r="BP1077" s="81"/>
      <c r="BQ1077" s="81"/>
      <c r="BR1077" s="81"/>
      <c r="BS1077" s="81"/>
      <c r="BT1077" s="36"/>
      <c r="BU1077" s="36"/>
      <c r="BV1077" s="81"/>
      <c r="BW1077" s="81"/>
    </row>
    <row r="1078" spans="1:75" ht="15.75">
      <c r="A1078" s="395"/>
      <c r="B1078" s="396"/>
      <c r="C1078" s="156"/>
      <c r="D1078" s="271"/>
      <c r="E1078" s="156"/>
      <c r="F1078" s="156"/>
      <c r="G1078" s="156"/>
      <c r="H1078" s="156"/>
      <c r="I1078" s="156"/>
      <c r="J1078" s="156"/>
      <c r="K1078" s="156"/>
      <c r="L1078" s="156"/>
      <c r="M1078" s="156"/>
      <c r="N1078" s="156"/>
      <c r="O1078" s="156"/>
      <c r="P1078" s="156"/>
      <c r="Q1078" s="156"/>
      <c r="R1078" s="156"/>
      <c r="S1078" s="156"/>
      <c r="T1078" s="156"/>
      <c r="U1078" s="157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L1078" s="81"/>
      <c r="AM1078" s="81"/>
      <c r="AN1078" s="81"/>
      <c r="AO1078" s="81"/>
      <c r="AP1078" s="81"/>
      <c r="AQ1078" s="81"/>
      <c r="AR1078" s="81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11"/>
      <c r="BF1078" s="11"/>
      <c r="BG1078" s="11"/>
      <c r="BH1078" s="11"/>
      <c r="BI1078" s="11"/>
      <c r="BJ1078" s="11"/>
      <c r="BK1078" s="11"/>
      <c r="BL1078" s="11"/>
      <c r="BN1078" s="36"/>
      <c r="BO1078" s="400"/>
      <c r="BP1078" s="81"/>
      <c r="BQ1078" s="81"/>
      <c r="BR1078" s="81"/>
      <c r="BS1078" s="81"/>
      <c r="BT1078" s="36"/>
      <c r="BU1078" s="36"/>
      <c r="BV1078" s="81"/>
      <c r="BW1078" s="81"/>
    </row>
    <row r="1079" spans="1:75" ht="15.75">
      <c r="A1079" s="395"/>
      <c r="B1079" s="396"/>
      <c r="C1079" s="156"/>
      <c r="D1079" s="271"/>
      <c r="E1079" s="156"/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6"/>
      <c r="P1079" s="156"/>
      <c r="Q1079" s="156"/>
      <c r="R1079" s="156"/>
      <c r="S1079" s="156"/>
      <c r="T1079" s="156"/>
      <c r="U1079" s="157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L1079" s="81"/>
      <c r="AM1079" s="81"/>
      <c r="AN1079" s="81"/>
      <c r="AO1079" s="81"/>
      <c r="AP1079" s="81"/>
      <c r="AQ1079" s="81"/>
      <c r="AR1079" s="81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11"/>
      <c r="BF1079" s="11"/>
      <c r="BG1079" s="11"/>
      <c r="BH1079" s="11"/>
      <c r="BI1079" s="11"/>
      <c r="BJ1079" s="11"/>
      <c r="BK1079" s="11"/>
      <c r="BL1079" s="11"/>
      <c r="BN1079" s="36"/>
      <c r="BO1079" s="400"/>
      <c r="BP1079" s="81"/>
      <c r="BQ1079" s="81"/>
      <c r="BR1079" s="81"/>
      <c r="BS1079" s="81"/>
      <c r="BT1079" s="36"/>
      <c r="BU1079" s="36"/>
      <c r="BV1079" s="81"/>
      <c r="BW1079" s="81"/>
    </row>
    <row r="1080" spans="1:75" ht="15.75">
      <c r="A1080" s="395"/>
      <c r="B1080" s="396"/>
      <c r="C1080" s="156"/>
      <c r="D1080" s="271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6"/>
      <c r="Q1080" s="156"/>
      <c r="R1080" s="156"/>
      <c r="S1080" s="156"/>
      <c r="T1080" s="156"/>
      <c r="U1080" s="157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L1080" s="81"/>
      <c r="AM1080" s="81"/>
      <c r="AN1080" s="81"/>
      <c r="AO1080" s="81"/>
      <c r="AP1080" s="81"/>
      <c r="AQ1080" s="81"/>
      <c r="AR1080" s="81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11"/>
      <c r="BF1080" s="11"/>
      <c r="BG1080" s="11"/>
      <c r="BH1080" s="11"/>
      <c r="BI1080" s="11"/>
      <c r="BJ1080" s="11"/>
      <c r="BK1080" s="11"/>
      <c r="BL1080" s="11"/>
      <c r="BN1080" s="36"/>
      <c r="BO1080" s="400"/>
      <c r="BP1080" s="81"/>
      <c r="BQ1080" s="81"/>
      <c r="BR1080" s="81"/>
      <c r="BS1080" s="81"/>
      <c r="BT1080" s="36"/>
      <c r="BU1080" s="36"/>
      <c r="BV1080" s="81"/>
      <c r="BW1080" s="81"/>
    </row>
    <row r="1081" spans="1:75" ht="15.75">
      <c r="A1081" s="395"/>
      <c r="B1081" s="396"/>
      <c r="C1081" s="156"/>
      <c r="D1081" s="271"/>
      <c r="E1081" s="156"/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6"/>
      <c r="Q1081" s="156"/>
      <c r="R1081" s="156"/>
      <c r="S1081" s="156"/>
      <c r="T1081" s="156"/>
      <c r="U1081" s="157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L1081" s="81"/>
      <c r="AM1081" s="81"/>
      <c r="AN1081" s="81"/>
      <c r="AO1081" s="81"/>
      <c r="AP1081" s="81"/>
      <c r="AQ1081" s="81"/>
      <c r="AR1081" s="81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11"/>
      <c r="BF1081" s="11"/>
      <c r="BG1081" s="11"/>
      <c r="BH1081" s="11"/>
      <c r="BI1081" s="11"/>
      <c r="BJ1081" s="11"/>
      <c r="BK1081" s="11"/>
      <c r="BL1081" s="11"/>
      <c r="BN1081" s="36"/>
      <c r="BO1081" s="400"/>
      <c r="BP1081" s="81"/>
      <c r="BQ1081" s="81"/>
      <c r="BR1081" s="81"/>
      <c r="BS1081" s="81"/>
      <c r="BT1081" s="36"/>
      <c r="BU1081" s="36"/>
      <c r="BV1081" s="81"/>
      <c r="BW1081" s="81"/>
    </row>
    <row r="1082" spans="1:75" ht="15.75">
      <c r="A1082" s="395"/>
      <c r="B1082" s="396"/>
      <c r="C1082" s="156"/>
      <c r="D1082" s="271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  <c r="Q1082" s="156"/>
      <c r="R1082" s="156"/>
      <c r="S1082" s="156"/>
      <c r="T1082" s="156"/>
      <c r="U1082" s="157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L1082" s="81"/>
      <c r="AM1082" s="81"/>
      <c r="AN1082" s="81"/>
      <c r="AO1082" s="81"/>
      <c r="AP1082" s="81"/>
      <c r="AQ1082" s="81"/>
      <c r="AR1082" s="81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11"/>
      <c r="BF1082" s="11"/>
      <c r="BG1082" s="11"/>
      <c r="BH1082" s="11"/>
      <c r="BI1082" s="11"/>
      <c r="BJ1082" s="11"/>
      <c r="BK1082" s="11"/>
      <c r="BL1082" s="11"/>
      <c r="BN1082" s="36"/>
      <c r="BO1082" s="400"/>
      <c r="BP1082" s="81"/>
      <c r="BQ1082" s="81"/>
      <c r="BR1082" s="81"/>
      <c r="BS1082" s="81"/>
      <c r="BT1082" s="36"/>
      <c r="BU1082" s="36"/>
      <c r="BV1082" s="81"/>
      <c r="BW1082" s="81"/>
    </row>
    <row r="1083" spans="1:75" ht="15.75">
      <c r="A1083" s="395"/>
      <c r="B1083" s="396"/>
      <c r="C1083" s="156"/>
      <c r="D1083" s="271"/>
      <c r="E1083" s="156"/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  <c r="Q1083" s="156"/>
      <c r="R1083" s="156"/>
      <c r="S1083" s="156"/>
      <c r="T1083" s="156"/>
      <c r="U1083" s="157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L1083" s="81"/>
      <c r="AM1083" s="81"/>
      <c r="AN1083" s="81"/>
      <c r="AO1083" s="81"/>
      <c r="AP1083" s="81"/>
      <c r="AQ1083" s="81"/>
      <c r="AR1083" s="81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11"/>
      <c r="BF1083" s="11"/>
      <c r="BG1083" s="11"/>
      <c r="BH1083" s="11"/>
      <c r="BI1083" s="11"/>
      <c r="BJ1083" s="11"/>
      <c r="BK1083" s="11"/>
      <c r="BL1083" s="11"/>
      <c r="BN1083" s="36"/>
      <c r="BO1083" s="400"/>
      <c r="BP1083" s="81"/>
      <c r="BQ1083" s="81"/>
      <c r="BR1083" s="81"/>
      <c r="BS1083" s="81"/>
      <c r="BT1083" s="36"/>
      <c r="BU1083" s="36"/>
      <c r="BV1083" s="81"/>
      <c r="BW1083" s="81"/>
    </row>
    <row r="1084" spans="1:75" ht="15.75">
      <c r="A1084" s="395"/>
      <c r="B1084" s="396"/>
      <c r="C1084" s="156"/>
      <c r="D1084" s="271"/>
      <c r="E1084" s="156"/>
      <c r="F1084" s="156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  <c r="Q1084" s="156"/>
      <c r="R1084" s="156"/>
      <c r="S1084" s="156"/>
      <c r="T1084" s="156"/>
      <c r="U1084" s="157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L1084" s="81"/>
      <c r="AM1084" s="81"/>
      <c r="AN1084" s="81"/>
      <c r="AO1084" s="81"/>
      <c r="AP1084" s="81"/>
      <c r="AQ1084" s="81"/>
      <c r="AR1084" s="81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11"/>
      <c r="BF1084" s="11"/>
      <c r="BG1084" s="11"/>
      <c r="BH1084" s="11"/>
      <c r="BI1084" s="11"/>
      <c r="BJ1084" s="11"/>
      <c r="BK1084" s="11"/>
      <c r="BL1084" s="11"/>
      <c r="BN1084" s="36"/>
      <c r="BO1084" s="400"/>
      <c r="BP1084" s="81"/>
      <c r="BQ1084" s="81"/>
      <c r="BR1084" s="81"/>
      <c r="BS1084" s="81"/>
      <c r="BT1084" s="36"/>
      <c r="BU1084" s="36"/>
      <c r="BV1084" s="81"/>
      <c r="BW1084" s="81"/>
    </row>
    <row r="1085" spans="1:75" ht="15.75">
      <c r="A1085" s="395"/>
      <c r="B1085" s="396"/>
      <c r="C1085" s="156"/>
      <c r="D1085" s="271"/>
      <c r="E1085" s="15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  <c r="P1085" s="156"/>
      <c r="Q1085" s="156"/>
      <c r="R1085" s="156"/>
      <c r="S1085" s="156"/>
      <c r="T1085" s="156"/>
      <c r="U1085" s="157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L1085" s="81"/>
      <c r="AM1085" s="81"/>
      <c r="AN1085" s="81"/>
      <c r="AO1085" s="81"/>
      <c r="AP1085" s="81"/>
      <c r="AQ1085" s="81"/>
      <c r="AR1085" s="81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11"/>
      <c r="BF1085" s="11"/>
      <c r="BG1085" s="11"/>
      <c r="BH1085" s="11"/>
      <c r="BI1085" s="11"/>
      <c r="BJ1085" s="11"/>
      <c r="BK1085" s="11"/>
      <c r="BL1085" s="11"/>
      <c r="BN1085" s="36"/>
      <c r="BO1085" s="400"/>
      <c r="BP1085" s="81"/>
      <c r="BQ1085" s="81"/>
      <c r="BR1085" s="81"/>
      <c r="BS1085" s="81"/>
      <c r="BT1085" s="36"/>
      <c r="BU1085" s="36"/>
      <c r="BV1085" s="81"/>
      <c r="BW1085" s="81"/>
    </row>
    <row r="1086" spans="1:75" ht="15.75">
      <c r="A1086" s="395"/>
      <c r="B1086" s="396"/>
      <c r="C1086" s="156"/>
      <c r="D1086" s="271"/>
      <c r="E1086" s="15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  <c r="P1086" s="156"/>
      <c r="Q1086" s="156"/>
      <c r="R1086" s="156"/>
      <c r="S1086" s="156"/>
      <c r="T1086" s="156"/>
      <c r="U1086" s="157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L1086" s="81"/>
      <c r="AM1086" s="81"/>
      <c r="AN1086" s="81"/>
      <c r="AO1086" s="81"/>
      <c r="AP1086" s="81"/>
      <c r="AQ1086" s="81"/>
      <c r="AR1086" s="81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11"/>
      <c r="BF1086" s="11"/>
      <c r="BG1086" s="11"/>
      <c r="BH1086" s="11"/>
      <c r="BI1086" s="11"/>
      <c r="BJ1086" s="11"/>
      <c r="BK1086" s="11"/>
      <c r="BL1086" s="11"/>
      <c r="BN1086" s="36"/>
      <c r="BO1086" s="400"/>
      <c r="BP1086" s="81"/>
      <c r="BQ1086" s="81"/>
      <c r="BR1086" s="81"/>
      <c r="BS1086" s="81"/>
      <c r="BT1086" s="36"/>
      <c r="BU1086" s="36"/>
      <c r="BV1086" s="81"/>
      <c r="BW1086" s="81"/>
    </row>
    <row r="1087" spans="1:75" ht="15.75">
      <c r="A1087" s="395"/>
      <c r="B1087" s="396"/>
      <c r="C1087" s="156"/>
      <c r="D1087" s="271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  <c r="Q1087" s="156"/>
      <c r="R1087" s="156"/>
      <c r="S1087" s="156"/>
      <c r="T1087" s="156"/>
      <c r="U1087" s="157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L1087" s="81"/>
      <c r="AM1087" s="81"/>
      <c r="AN1087" s="81"/>
      <c r="AO1087" s="81"/>
      <c r="AP1087" s="81"/>
      <c r="AQ1087" s="81"/>
      <c r="AR1087" s="81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11"/>
      <c r="BF1087" s="11"/>
      <c r="BG1087" s="11"/>
      <c r="BH1087" s="11"/>
      <c r="BI1087" s="11"/>
      <c r="BJ1087" s="11"/>
      <c r="BK1087" s="11"/>
      <c r="BL1087" s="11"/>
      <c r="BN1087" s="36"/>
      <c r="BO1087" s="400"/>
      <c r="BP1087" s="81"/>
      <c r="BQ1087" s="81"/>
      <c r="BR1087" s="81"/>
      <c r="BS1087" s="81"/>
      <c r="BT1087" s="36"/>
      <c r="BU1087" s="36"/>
      <c r="BV1087" s="81"/>
      <c r="BW1087" s="81"/>
    </row>
    <row r="1088" spans="1:75" ht="15.75">
      <c r="A1088" s="395"/>
      <c r="B1088" s="396"/>
      <c r="C1088" s="156"/>
      <c r="D1088" s="271"/>
      <c r="E1088" s="156"/>
      <c r="F1088" s="156"/>
      <c r="G1088" s="156"/>
      <c r="H1088" s="156"/>
      <c r="I1088" s="156"/>
      <c r="J1088" s="156"/>
      <c r="K1088" s="156"/>
      <c r="L1088" s="156"/>
      <c r="M1088" s="156"/>
      <c r="N1088" s="156"/>
      <c r="O1088" s="156"/>
      <c r="P1088" s="156"/>
      <c r="Q1088" s="156"/>
      <c r="R1088" s="156"/>
      <c r="S1088" s="156"/>
      <c r="T1088" s="156"/>
      <c r="U1088" s="157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L1088" s="81"/>
      <c r="AM1088" s="81"/>
      <c r="AN1088" s="81"/>
      <c r="AO1088" s="81"/>
      <c r="AP1088" s="81"/>
      <c r="AQ1088" s="81"/>
      <c r="AR1088" s="81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11"/>
      <c r="BF1088" s="11"/>
      <c r="BG1088" s="11"/>
      <c r="BH1088" s="11"/>
      <c r="BI1088" s="11"/>
      <c r="BJ1088" s="11"/>
      <c r="BK1088" s="11"/>
      <c r="BL1088" s="11"/>
      <c r="BN1088" s="36"/>
      <c r="BO1088" s="400"/>
      <c r="BP1088" s="81"/>
      <c r="BQ1088" s="81"/>
      <c r="BR1088" s="81"/>
      <c r="BS1088" s="81"/>
      <c r="BT1088" s="36"/>
      <c r="BU1088" s="36"/>
      <c r="BV1088" s="81"/>
      <c r="BW1088" s="81"/>
    </row>
    <row r="1089" spans="1:75" ht="15.75">
      <c r="A1089" s="395"/>
      <c r="B1089" s="396"/>
      <c r="C1089" s="156"/>
      <c r="D1089" s="271"/>
      <c r="E1089" s="156"/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6"/>
      <c r="Q1089" s="156"/>
      <c r="R1089" s="156"/>
      <c r="S1089" s="156"/>
      <c r="T1089" s="156"/>
      <c r="U1089" s="157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L1089" s="81"/>
      <c r="AM1089" s="81"/>
      <c r="AN1089" s="81"/>
      <c r="AO1089" s="81"/>
      <c r="AP1089" s="81"/>
      <c r="AQ1089" s="81"/>
      <c r="AR1089" s="81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11"/>
      <c r="BF1089" s="11"/>
      <c r="BG1089" s="11"/>
      <c r="BH1089" s="11"/>
      <c r="BI1089" s="11"/>
      <c r="BJ1089" s="11"/>
      <c r="BK1089" s="11"/>
      <c r="BL1089" s="11"/>
      <c r="BN1089" s="36"/>
      <c r="BO1089" s="400"/>
      <c r="BP1089" s="81"/>
      <c r="BQ1089" s="81"/>
      <c r="BR1089" s="81"/>
      <c r="BS1089" s="81"/>
      <c r="BT1089" s="36"/>
      <c r="BU1089" s="36"/>
      <c r="BV1089" s="81"/>
      <c r="BW1089" s="81"/>
    </row>
    <row r="1090" spans="1:75" ht="15.75">
      <c r="A1090" s="395"/>
      <c r="B1090" s="396"/>
      <c r="C1090" s="156"/>
      <c r="D1090" s="271"/>
      <c r="E1090" s="156"/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6"/>
      <c r="Q1090" s="156"/>
      <c r="R1090" s="156"/>
      <c r="S1090" s="156"/>
      <c r="T1090" s="156"/>
      <c r="U1090" s="157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L1090" s="81"/>
      <c r="AM1090" s="81"/>
      <c r="AN1090" s="81"/>
      <c r="AO1090" s="81"/>
      <c r="AP1090" s="81"/>
      <c r="AQ1090" s="81"/>
      <c r="AR1090" s="81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11"/>
      <c r="BF1090" s="11"/>
      <c r="BG1090" s="11"/>
      <c r="BH1090" s="11"/>
      <c r="BI1090" s="11"/>
      <c r="BJ1090" s="11"/>
      <c r="BK1090" s="11"/>
      <c r="BL1090" s="11"/>
      <c r="BN1090" s="36"/>
      <c r="BO1090" s="400"/>
      <c r="BP1090" s="81"/>
      <c r="BQ1090" s="81"/>
      <c r="BR1090" s="81"/>
      <c r="BS1090" s="81"/>
      <c r="BT1090" s="36"/>
      <c r="BU1090" s="36"/>
      <c r="BV1090" s="81"/>
      <c r="BW1090" s="81"/>
    </row>
    <row r="1091" spans="1:75" ht="15.75">
      <c r="A1091" s="395"/>
      <c r="B1091" s="396"/>
      <c r="C1091" s="156"/>
      <c r="D1091" s="271"/>
      <c r="E1091" s="156"/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6"/>
      <c r="Q1091" s="156"/>
      <c r="R1091" s="156"/>
      <c r="S1091" s="156"/>
      <c r="T1091" s="156"/>
      <c r="U1091" s="157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L1091" s="81"/>
      <c r="AM1091" s="81"/>
      <c r="AN1091" s="81"/>
      <c r="AO1091" s="81"/>
      <c r="AP1091" s="81"/>
      <c r="AQ1091" s="81"/>
      <c r="AR1091" s="81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11"/>
      <c r="BF1091" s="11"/>
      <c r="BG1091" s="11"/>
      <c r="BH1091" s="11"/>
      <c r="BI1091" s="11"/>
      <c r="BJ1091" s="11"/>
      <c r="BK1091" s="11"/>
      <c r="BL1091" s="11"/>
      <c r="BN1091" s="36"/>
      <c r="BO1091" s="400"/>
      <c r="BP1091" s="81"/>
      <c r="BQ1091" s="81"/>
      <c r="BR1091" s="81"/>
      <c r="BS1091" s="81"/>
      <c r="BT1091" s="36"/>
      <c r="BU1091" s="36"/>
      <c r="BV1091" s="81"/>
      <c r="BW1091" s="81"/>
    </row>
    <row r="1092" spans="1:75" ht="15.75">
      <c r="A1092" s="395"/>
      <c r="B1092" s="396"/>
      <c r="C1092" s="156"/>
      <c r="D1092" s="271"/>
      <c r="E1092" s="156"/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6"/>
      <c r="Q1092" s="156"/>
      <c r="R1092" s="156"/>
      <c r="S1092" s="156"/>
      <c r="T1092" s="156"/>
      <c r="U1092" s="157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L1092" s="81"/>
      <c r="AM1092" s="81"/>
      <c r="AN1092" s="81"/>
      <c r="AO1092" s="81"/>
      <c r="AP1092" s="81"/>
      <c r="AQ1092" s="81"/>
      <c r="AR1092" s="81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11"/>
      <c r="BF1092" s="11"/>
      <c r="BG1092" s="11"/>
      <c r="BH1092" s="11"/>
      <c r="BI1092" s="11"/>
      <c r="BJ1092" s="11"/>
      <c r="BK1092" s="11"/>
      <c r="BL1092" s="11"/>
      <c r="BN1092" s="36"/>
      <c r="BO1092" s="400"/>
      <c r="BP1092" s="81"/>
      <c r="BQ1092" s="81"/>
      <c r="BR1092" s="81"/>
      <c r="BS1092" s="81"/>
      <c r="BT1092" s="36"/>
      <c r="BU1092" s="36"/>
      <c r="BV1092" s="81"/>
      <c r="BW1092" s="81"/>
    </row>
    <row r="1093" spans="1:75" ht="15.75">
      <c r="A1093" s="395"/>
      <c r="B1093" s="396"/>
      <c r="C1093" s="156"/>
      <c r="D1093" s="271"/>
      <c r="E1093" s="156"/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6"/>
      <c r="Q1093" s="156"/>
      <c r="R1093" s="156"/>
      <c r="S1093" s="156"/>
      <c r="T1093" s="156"/>
      <c r="U1093" s="157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L1093" s="81"/>
      <c r="AM1093" s="81"/>
      <c r="AN1093" s="81"/>
      <c r="AO1093" s="81"/>
      <c r="AP1093" s="81"/>
      <c r="AQ1093" s="81"/>
      <c r="AR1093" s="81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11"/>
      <c r="BF1093" s="11"/>
      <c r="BG1093" s="11"/>
      <c r="BH1093" s="11"/>
      <c r="BI1093" s="11"/>
      <c r="BJ1093" s="11"/>
      <c r="BK1093" s="11"/>
      <c r="BL1093" s="11"/>
      <c r="BN1093" s="36"/>
      <c r="BO1093" s="400"/>
      <c r="BP1093" s="81"/>
      <c r="BQ1093" s="81"/>
      <c r="BR1093" s="81"/>
      <c r="BS1093" s="81"/>
      <c r="BT1093" s="36"/>
      <c r="BU1093" s="36"/>
      <c r="BV1093" s="81"/>
      <c r="BW1093" s="81"/>
    </row>
    <row r="1094" spans="1:75" ht="15.75">
      <c r="A1094" s="395"/>
      <c r="B1094" s="396"/>
      <c r="C1094" s="156"/>
      <c r="D1094" s="271"/>
      <c r="E1094" s="15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/>
      <c r="P1094" s="156"/>
      <c r="Q1094" s="156"/>
      <c r="R1094" s="156"/>
      <c r="S1094" s="156"/>
      <c r="T1094" s="156"/>
      <c r="U1094" s="157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L1094" s="81"/>
      <c r="AM1094" s="81"/>
      <c r="AN1094" s="81"/>
      <c r="AO1094" s="81"/>
      <c r="AP1094" s="81"/>
      <c r="AQ1094" s="81"/>
      <c r="AR1094" s="81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11"/>
      <c r="BF1094" s="11"/>
      <c r="BG1094" s="11"/>
      <c r="BH1094" s="11"/>
      <c r="BI1094" s="11"/>
      <c r="BJ1094" s="11"/>
      <c r="BK1094" s="11"/>
      <c r="BL1094" s="11"/>
      <c r="BN1094" s="36"/>
      <c r="BO1094" s="400"/>
      <c r="BP1094" s="81"/>
      <c r="BQ1094" s="81"/>
      <c r="BR1094" s="81"/>
      <c r="BS1094" s="81"/>
      <c r="BT1094" s="36"/>
      <c r="BU1094" s="36"/>
      <c r="BV1094" s="81"/>
      <c r="BW1094" s="81"/>
    </row>
    <row r="1095" spans="1:75" ht="15.75">
      <c r="A1095" s="395"/>
      <c r="B1095" s="396"/>
      <c r="C1095" s="156"/>
      <c r="D1095" s="271"/>
      <c r="E1095" s="156"/>
      <c r="F1095" s="156"/>
      <c r="G1095" s="156"/>
      <c r="H1095" s="156"/>
      <c r="I1095" s="156"/>
      <c r="J1095" s="156"/>
      <c r="K1095" s="156"/>
      <c r="L1095" s="156"/>
      <c r="M1095" s="156"/>
      <c r="N1095" s="156"/>
      <c r="O1095" s="156"/>
      <c r="P1095" s="156"/>
      <c r="Q1095" s="156"/>
      <c r="R1095" s="156"/>
      <c r="S1095" s="156"/>
      <c r="T1095" s="156"/>
      <c r="U1095" s="157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L1095" s="81"/>
      <c r="AM1095" s="81"/>
      <c r="AN1095" s="81"/>
      <c r="AO1095" s="81"/>
      <c r="AP1095" s="81"/>
      <c r="AQ1095" s="81"/>
      <c r="AR1095" s="81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11"/>
      <c r="BF1095" s="11"/>
      <c r="BG1095" s="11"/>
      <c r="BH1095" s="11"/>
      <c r="BI1095" s="11"/>
      <c r="BJ1095" s="11"/>
      <c r="BK1095" s="11"/>
      <c r="BL1095" s="11"/>
      <c r="BN1095" s="36"/>
      <c r="BO1095" s="400"/>
      <c r="BP1095" s="81"/>
      <c r="BQ1095" s="81"/>
      <c r="BR1095" s="81"/>
      <c r="BS1095" s="81"/>
      <c r="BT1095" s="36"/>
      <c r="BU1095" s="36"/>
      <c r="BV1095" s="81"/>
      <c r="BW1095" s="81"/>
    </row>
    <row r="1096" spans="1:75" ht="15.75">
      <c r="A1096" s="395"/>
      <c r="B1096" s="396"/>
      <c r="C1096" s="156"/>
      <c r="D1096" s="271"/>
      <c r="E1096" s="156"/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56"/>
      <c r="P1096" s="156"/>
      <c r="Q1096" s="156"/>
      <c r="R1096" s="156"/>
      <c r="S1096" s="156"/>
      <c r="T1096" s="156"/>
      <c r="U1096" s="157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L1096" s="81"/>
      <c r="AM1096" s="81"/>
      <c r="AN1096" s="81"/>
      <c r="AO1096" s="81"/>
      <c r="AP1096" s="81"/>
      <c r="AQ1096" s="81"/>
      <c r="AR1096" s="81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11"/>
      <c r="BF1096" s="11"/>
      <c r="BG1096" s="11"/>
      <c r="BH1096" s="11"/>
      <c r="BI1096" s="11"/>
      <c r="BJ1096" s="11"/>
      <c r="BK1096" s="11"/>
      <c r="BL1096" s="11"/>
      <c r="BN1096" s="36"/>
      <c r="BO1096" s="400"/>
      <c r="BP1096" s="81"/>
      <c r="BQ1096" s="81"/>
      <c r="BR1096" s="81"/>
      <c r="BS1096" s="81"/>
      <c r="BT1096" s="36"/>
      <c r="BU1096" s="36"/>
      <c r="BV1096" s="81"/>
      <c r="BW1096" s="81"/>
    </row>
    <row r="1097" spans="1:75" ht="15.75">
      <c r="A1097" s="395"/>
      <c r="B1097" s="396"/>
      <c r="C1097" s="156"/>
      <c r="D1097" s="271"/>
      <c r="E1097" s="156"/>
      <c r="F1097" s="156"/>
      <c r="G1097" s="156"/>
      <c r="H1097" s="156"/>
      <c r="I1097" s="156"/>
      <c r="J1097" s="156"/>
      <c r="K1097" s="156"/>
      <c r="L1097" s="156"/>
      <c r="M1097" s="156"/>
      <c r="N1097" s="156"/>
      <c r="O1097" s="156"/>
      <c r="P1097" s="156"/>
      <c r="Q1097" s="156"/>
      <c r="R1097" s="156"/>
      <c r="S1097" s="156"/>
      <c r="T1097" s="156"/>
      <c r="U1097" s="157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L1097" s="81"/>
      <c r="AM1097" s="81"/>
      <c r="AN1097" s="81"/>
      <c r="AO1097" s="81"/>
      <c r="AP1097" s="81"/>
      <c r="AQ1097" s="81"/>
      <c r="AR1097" s="81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11"/>
      <c r="BF1097" s="11"/>
      <c r="BG1097" s="11"/>
      <c r="BH1097" s="11"/>
      <c r="BI1097" s="11"/>
      <c r="BJ1097" s="11"/>
      <c r="BK1097" s="11"/>
      <c r="BL1097" s="11"/>
      <c r="BN1097" s="36"/>
      <c r="BO1097" s="400"/>
      <c r="BP1097" s="81"/>
      <c r="BQ1097" s="81"/>
      <c r="BR1097" s="81"/>
      <c r="BS1097" s="81"/>
      <c r="BT1097" s="36"/>
      <c r="BU1097" s="36"/>
      <c r="BV1097" s="81"/>
      <c r="BW1097" s="81"/>
    </row>
    <row r="1098" spans="1:75" ht="15.75">
      <c r="A1098" s="395"/>
      <c r="B1098" s="396"/>
      <c r="C1098" s="156"/>
      <c r="D1098" s="271"/>
      <c r="E1098" s="156"/>
      <c r="F1098" s="156"/>
      <c r="G1098" s="156"/>
      <c r="H1098" s="156"/>
      <c r="I1098" s="156"/>
      <c r="J1098" s="156"/>
      <c r="K1098" s="156"/>
      <c r="L1098" s="156"/>
      <c r="M1098" s="156"/>
      <c r="N1098" s="156"/>
      <c r="O1098" s="156"/>
      <c r="P1098" s="156"/>
      <c r="Q1098" s="156"/>
      <c r="R1098" s="156"/>
      <c r="S1098" s="156"/>
      <c r="T1098" s="156"/>
      <c r="U1098" s="157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L1098" s="81"/>
      <c r="AM1098" s="81"/>
      <c r="AN1098" s="81"/>
      <c r="AO1098" s="81"/>
      <c r="AP1098" s="81"/>
      <c r="AQ1098" s="81"/>
      <c r="AR1098" s="81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11"/>
      <c r="BF1098" s="11"/>
      <c r="BG1098" s="11"/>
      <c r="BH1098" s="11"/>
      <c r="BI1098" s="11"/>
      <c r="BJ1098" s="11"/>
      <c r="BK1098" s="11"/>
      <c r="BL1098" s="11"/>
      <c r="BN1098" s="36"/>
      <c r="BO1098" s="400"/>
      <c r="BP1098" s="81"/>
      <c r="BQ1098" s="81"/>
      <c r="BR1098" s="81"/>
      <c r="BS1098" s="81"/>
      <c r="BT1098" s="36"/>
      <c r="BU1098" s="36"/>
      <c r="BV1098" s="81"/>
      <c r="BW1098" s="81"/>
    </row>
    <row r="1099" spans="1:75" ht="15.75">
      <c r="A1099" s="395"/>
      <c r="B1099" s="396"/>
      <c r="C1099" s="156"/>
      <c r="D1099" s="271"/>
      <c r="E1099" s="156"/>
      <c r="F1099" s="156"/>
      <c r="G1099" s="156"/>
      <c r="H1099" s="156"/>
      <c r="I1099" s="156"/>
      <c r="J1099" s="156"/>
      <c r="K1099" s="156"/>
      <c r="L1099" s="156"/>
      <c r="M1099" s="156"/>
      <c r="N1099" s="156"/>
      <c r="O1099" s="156"/>
      <c r="P1099" s="156"/>
      <c r="Q1099" s="156"/>
      <c r="R1099" s="156"/>
      <c r="S1099" s="156"/>
      <c r="T1099" s="156"/>
      <c r="U1099" s="157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L1099" s="81"/>
      <c r="AM1099" s="81"/>
      <c r="AN1099" s="81"/>
      <c r="AO1099" s="81"/>
      <c r="AP1099" s="81"/>
      <c r="AQ1099" s="81"/>
      <c r="AR1099" s="81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11"/>
      <c r="BF1099" s="11"/>
      <c r="BG1099" s="11"/>
      <c r="BH1099" s="11"/>
      <c r="BI1099" s="11"/>
      <c r="BJ1099" s="11"/>
      <c r="BK1099" s="11"/>
      <c r="BL1099" s="11"/>
      <c r="BN1099" s="36"/>
      <c r="BO1099" s="400"/>
      <c r="BP1099" s="81"/>
      <c r="BQ1099" s="81"/>
      <c r="BR1099" s="81"/>
      <c r="BS1099" s="81"/>
      <c r="BT1099" s="36"/>
      <c r="BU1099" s="36"/>
      <c r="BV1099" s="81"/>
      <c r="BW1099" s="81"/>
    </row>
    <row r="1100" spans="1:75" ht="15.75">
      <c r="A1100" s="395"/>
      <c r="B1100" s="396"/>
      <c r="C1100" s="156"/>
      <c r="D1100" s="271"/>
      <c r="E1100" s="156"/>
      <c r="F1100" s="156"/>
      <c r="G1100" s="156"/>
      <c r="H1100" s="156"/>
      <c r="I1100" s="156"/>
      <c r="J1100" s="156"/>
      <c r="K1100" s="156"/>
      <c r="L1100" s="156"/>
      <c r="M1100" s="156"/>
      <c r="N1100" s="156"/>
      <c r="O1100" s="156"/>
      <c r="P1100" s="156"/>
      <c r="Q1100" s="156"/>
      <c r="R1100" s="156"/>
      <c r="S1100" s="156"/>
      <c r="T1100" s="156"/>
      <c r="U1100" s="157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L1100" s="81"/>
      <c r="AM1100" s="81"/>
      <c r="AN1100" s="81"/>
      <c r="AO1100" s="81"/>
      <c r="AP1100" s="81"/>
      <c r="AQ1100" s="81"/>
      <c r="AR1100" s="81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11"/>
      <c r="BF1100" s="11"/>
      <c r="BG1100" s="11"/>
      <c r="BH1100" s="11"/>
      <c r="BI1100" s="11"/>
      <c r="BJ1100" s="11"/>
      <c r="BK1100" s="11"/>
      <c r="BL1100" s="11"/>
      <c r="BN1100" s="36"/>
      <c r="BO1100" s="400"/>
      <c r="BP1100" s="81"/>
      <c r="BQ1100" s="81"/>
      <c r="BR1100" s="81"/>
      <c r="BS1100" s="81"/>
      <c r="BT1100" s="36"/>
      <c r="BU1100" s="36"/>
      <c r="BV1100" s="81"/>
      <c r="BW1100" s="81"/>
    </row>
    <row r="1101" spans="1:75" ht="15.75">
      <c r="A1101" s="395"/>
      <c r="B1101" s="396"/>
      <c r="C1101" s="156"/>
      <c r="D1101" s="271"/>
      <c r="E1101" s="156"/>
      <c r="F1101" s="156"/>
      <c r="G1101" s="156"/>
      <c r="H1101" s="156"/>
      <c r="I1101" s="156"/>
      <c r="J1101" s="156"/>
      <c r="K1101" s="156"/>
      <c r="L1101" s="156"/>
      <c r="M1101" s="156"/>
      <c r="N1101" s="156"/>
      <c r="O1101" s="156"/>
      <c r="P1101" s="156"/>
      <c r="Q1101" s="156"/>
      <c r="R1101" s="156"/>
      <c r="S1101" s="156"/>
      <c r="T1101" s="156"/>
      <c r="U1101" s="157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L1101" s="81"/>
      <c r="AM1101" s="81"/>
      <c r="AN1101" s="81"/>
      <c r="AO1101" s="81"/>
      <c r="AP1101" s="81"/>
      <c r="AQ1101" s="81"/>
      <c r="AR1101" s="81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11"/>
      <c r="BF1101" s="11"/>
      <c r="BG1101" s="11"/>
      <c r="BH1101" s="11"/>
      <c r="BI1101" s="11"/>
      <c r="BJ1101" s="11"/>
      <c r="BK1101" s="11"/>
      <c r="BL1101" s="11"/>
      <c r="BN1101" s="36"/>
      <c r="BO1101" s="400"/>
      <c r="BP1101" s="81"/>
      <c r="BQ1101" s="81"/>
      <c r="BR1101" s="81"/>
      <c r="BS1101" s="81"/>
      <c r="BT1101" s="36"/>
      <c r="BU1101" s="36"/>
      <c r="BV1101" s="81"/>
      <c r="BW1101" s="81"/>
    </row>
    <row r="1102" spans="1:75" ht="15.75">
      <c r="A1102" s="395"/>
      <c r="B1102" s="396"/>
      <c r="C1102" s="156"/>
      <c r="D1102" s="271"/>
      <c r="E1102" s="156"/>
      <c r="F1102" s="156"/>
      <c r="G1102" s="156"/>
      <c r="H1102" s="156"/>
      <c r="I1102" s="156"/>
      <c r="J1102" s="156"/>
      <c r="K1102" s="156"/>
      <c r="L1102" s="156"/>
      <c r="M1102" s="156"/>
      <c r="N1102" s="156"/>
      <c r="O1102" s="156"/>
      <c r="P1102" s="156"/>
      <c r="Q1102" s="156"/>
      <c r="R1102" s="156"/>
      <c r="S1102" s="156"/>
      <c r="T1102" s="156"/>
      <c r="U1102" s="157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L1102" s="81"/>
      <c r="AM1102" s="81"/>
      <c r="AN1102" s="81"/>
      <c r="AO1102" s="81"/>
      <c r="AP1102" s="81"/>
      <c r="AQ1102" s="81"/>
      <c r="AR1102" s="81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11"/>
      <c r="BF1102" s="11"/>
      <c r="BG1102" s="11"/>
      <c r="BH1102" s="11"/>
      <c r="BI1102" s="11"/>
      <c r="BJ1102" s="11"/>
      <c r="BK1102" s="11"/>
      <c r="BL1102" s="11"/>
      <c r="BN1102" s="36"/>
      <c r="BO1102" s="400"/>
      <c r="BP1102" s="81"/>
      <c r="BQ1102" s="81"/>
      <c r="BR1102" s="81"/>
      <c r="BS1102" s="81"/>
      <c r="BT1102" s="36"/>
      <c r="BU1102" s="36"/>
      <c r="BV1102" s="81"/>
      <c r="BW1102" s="81"/>
    </row>
    <row r="1103" spans="1:75" ht="15.75">
      <c r="A1103" s="395"/>
      <c r="B1103" s="396"/>
      <c r="C1103" s="156"/>
      <c r="D1103" s="271"/>
      <c r="E1103" s="156"/>
      <c r="F1103" s="156"/>
      <c r="G1103" s="156"/>
      <c r="H1103" s="156"/>
      <c r="I1103" s="156"/>
      <c r="J1103" s="156"/>
      <c r="K1103" s="156"/>
      <c r="L1103" s="156"/>
      <c r="M1103" s="156"/>
      <c r="N1103" s="156"/>
      <c r="O1103" s="156"/>
      <c r="P1103" s="156"/>
      <c r="Q1103" s="156"/>
      <c r="R1103" s="156"/>
      <c r="S1103" s="156"/>
      <c r="T1103" s="156"/>
      <c r="U1103" s="157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L1103" s="81"/>
      <c r="AM1103" s="81"/>
      <c r="AN1103" s="81"/>
      <c r="AO1103" s="81"/>
      <c r="AP1103" s="81"/>
      <c r="AQ1103" s="81"/>
      <c r="AR1103" s="81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11"/>
      <c r="BF1103" s="11"/>
      <c r="BG1103" s="11"/>
      <c r="BH1103" s="11"/>
      <c r="BI1103" s="11"/>
      <c r="BJ1103" s="11"/>
      <c r="BK1103" s="11"/>
      <c r="BL1103" s="11"/>
      <c r="BN1103" s="36"/>
      <c r="BO1103" s="400"/>
      <c r="BP1103" s="81"/>
      <c r="BQ1103" s="81"/>
      <c r="BR1103" s="81"/>
      <c r="BS1103" s="81"/>
      <c r="BT1103" s="36"/>
      <c r="BU1103" s="36"/>
      <c r="BV1103" s="81"/>
      <c r="BW1103" s="81"/>
    </row>
    <row r="1104" spans="1:75" ht="15.75">
      <c r="A1104" s="395"/>
      <c r="B1104" s="396"/>
      <c r="C1104" s="156"/>
      <c r="D1104" s="271"/>
      <c r="E1104" s="156"/>
      <c r="F1104" s="156"/>
      <c r="G1104" s="156"/>
      <c r="H1104" s="156"/>
      <c r="I1104" s="156"/>
      <c r="J1104" s="156"/>
      <c r="K1104" s="156"/>
      <c r="L1104" s="156"/>
      <c r="M1104" s="156"/>
      <c r="N1104" s="156"/>
      <c r="O1104" s="156"/>
      <c r="P1104" s="156"/>
      <c r="Q1104" s="156"/>
      <c r="R1104" s="156"/>
      <c r="S1104" s="156"/>
      <c r="T1104" s="156"/>
      <c r="U1104" s="157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L1104" s="81"/>
      <c r="AM1104" s="81"/>
      <c r="AN1104" s="81"/>
      <c r="AO1104" s="81"/>
      <c r="AP1104" s="81"/>
      <c r="AQ1104" s="81"/>
      <c r="AR1104" s="81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11"/>
      <c r="BF1104" s="11"/>
      <c r="BG1104" s="11"/>
      <c r="BH1104" s="11"/>
      <c r="BI1104" s="11"/>
      <c r="BJ1104" s="11"/>
      <c r="BK1104" s="11"/>
      <c r="BL1104" s="11"/>
      <c r="BN1104" s="36"/>
      <c r="BO1104" s="400"/>
      <c r="BP1104" s="81"/>
      <c r="BQ1104" s="81"/>
      <c r="BR1104" s="81"/>
      <c r="BS1104" s="81"/>
      <c r="BT1104" s="36"/>
      <c r="BU1104" s="36"/>
      <c r="BV1104" s="81"/>
      <c r="BW1104" s="81"/>
    </row>
    <row r="1105" spans="1:75" ht="15.75">
      <c r="A1105" s="395"/>
      <c r="B1105" s="396"/>
      <c r="C1105" s="156"/>
      <c r="D1105" s="271"/>
      <c r="E1105" s="156"/>
      <c r="F1105" s="156"/>
      <c r="G1105" s="156"/>
      <c r="H1105" s="156"/>
      <c r="I1105" s="156"/>
      <c r="J1105" s="156"/>
      <c r="K1105" s="156"/>
      <c r="L1105" s="156"/>
      <c r="M1105" s="156"/>
      <c r="N1105" s="156"/>
      <c r="O1105" s="156"/>
      <c r="P1105" s="156"/>
      <c r="Q1105" s="156"/>
      <c r="R1105" s="156"/>
      <c r="S1105" s="156"/>
      <c r="T1105" s="156"/>
      <c r="U1105" s="157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L1105" s="81"/>
      <c r="AM1105" s="81"/>
      <c r="AN1105" s="81"/>
      <c r="AO1105" s="81"/>
      <c r="AP1105" s="81"/>
      <c r="AQ1105" s="81"/>
      <c r="AR1105" s="81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11"/>
      <c r="BF1105" s="11"/>
      <c r="BG1105" s="11"/>
      <c r="BH1105" s="11"/>
      <c r="BI1105" s="11"/>
      <c r="BJ1105" s="11"/>
      <c r="BK1105" s="11"/>
      <c r="BL1105" s="11"/>
      <c r="BN1105" s="36"/>
      <c r="BO1105" s="400"/>
      <c r="BP1105" s="81"/>
      <c r="BQ1105" s="81"/>
      <c r="BR1105" s="81"/>
      <c r="BS1105" s="81"/>
      <c r="BT1105" s="36"/>
      <c r="BU1105" s="36"/>
      <c r="BV1105" s="81"/>
      <c r="BW1105" s="81"/>
    </row>
    <row r="1106" spans="1:75" ht="15.75">
      <c r="A1106" s="395"/>
      <c r="B1106" s="396"/>
      <c r="C1106" s="156"/>
      <c r="D1106" s="271"/>
      <c r="E1106" s="156"/>
      <c r="F1106" s="156"/>
      <c r="G1106" s="156"/>
      <c r="H1106" s="156"/>
      <c r="I1106" s="156"/>
      <c r="J1106" s="156"/>
      <c r="K1106" s="156"/>
      <c r="L1106" s="156"/>
      <c r="M1106" s="156"/>
      <c r="N1106" s="156"/>
      <c r="O1106" s="156"/>
      <c r="P1106" s="156"/>
      <c r="Q1106" s="156"/>
      <c r="R1106" s="156"/>
      <c r="S1106" s="156"/>
      <c r="T1106" s="156"/>
      <c r="U1106" s="157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L1106" s="81"/>
      <c r="AM1106" s="81"/>
      <c r="AN1106" s="81"/>
      <c r="AO1106" s="81"/>
      <c r="AP1106" s="81"/>
      <c r="AQ1106" s="81"/>
      <c r="AR1106" s="81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11"/>
      <c r="BF1106" s="11"/>
      <c r="BG1106" s="11"/>
      <c r="BH1106" s="11"/>
      <c r="BI1106" s="11"/>
      <c r="BJ1106" s="11"/>
      <c r="BK1106" s="11"/>
      <c r="BL1106" s="11"/>
      <c r="BN1106" s="36"/>
      <c r="BO1106" s="400"/>
      <c r="BP1106" s="81"/>
      <c r="BQ1106" s="81"/>
      <c r="BR1106" s="81"/>
      <c r="BS1106" s="81"/>
      <c r="BT1106" s="36"/>
      <c r="BU1106" s="36"/>
      <c r="BV1106" s="81"/>
      <c r="BW1106" s="81"/>
    </row>
    <row r="1107" spans="1:75" ht="15.75">
      <c r="A1107" s="395"/>
      <c r="B1107" s="396"/>
      <c r="C1107" s="156"/>
      <c r="D1107" s="271"/>
      <c r="E1107" s="156"/>
      <c r="F1107" s="156"/>
      <c r="G1107" s="156"/>
      <c r="H1107" s="156"/>
      <c r="I1107" s="156"/>
      <c r="J1107" s="156"/>
      <c r="K1107" s="156"/>
      <c r="L1107" s="156"/>
      <c r="M1107" s="156"/>
      <c r="N1107" s="156"/>
      <c r="O1107" s="156"/>
      <c r="P1107" s="156"/>
      <c r="Q1107" s="156"/>
      <c r="R1107" s="156"/>
      <c r="S1107" s="156"/>
      <c r="T1107" s="156"/>
      <c r="U1107" s="157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L1107" s="81"/>
      <c r="AM1107" s="81"/>
      <c r="AN1107" s="81"/>
      <c r="AO1107" s="81"/>
      <c r="AP1107" s="81"/>
      <c r="AQ1107" s="81"/>
      <c r="AR1107" s="81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11"/>
      <c r="BF1107" s="11"/>
      <c r="BG1107" s="11"/>
      <c r="BH1107" s="11"/>
      <c r="BI1107" s="11"/>
      <c r="BJ1107" s="11"/>
      <c r="BK1107" s="11"/>
      <c r="BL1107" s="11"/>
      <c r="BN1107" s="36"/>
      <c r="BO1107" s="400"/>
      <c r="BP1107" s="81"/>
      <c r="BQ1107" s="81"/>
      <c r="BR1107" s="81"/>
      <c r="BS1107" s="81"/>
      <c r="BT1107" s="36"/>
      <c r="BU1107" s="36"/>
      <c r="BV1107" s="81"/>
      <c r="BW1107" s="81"/>
    </row>
    <row r="1108" spans="1:75" ht="15.75">
      <c r="A1108" s="395"/>
      <c r="B1108" s="396"/>
      <c r="C1108" s="156"/>
      <c r="D1108" s="271"/>
      <c r="E1108" s="156"/>
      <c r="F1108" s="156"/>
      <c r="G1108" s="156"/>
      <c r="H1108" s="156"/>
      <c r="I1108" s="156"/>
      <c r="J1108" s="156"/>
      <c r="K1108" s="156"/>
      <c r="L1108" s="156"/>
      <c r="M1108" s="156"/>
      <c r="N1108" s="156"/>
      <c r="O1108" s="156"/>
      <c r="P1108" s="156"/>
      <c r="Q1108" s="156"/>
      <c r="R1108" s="156"/>
      <c r="S1108" s="156"/>
      <c r="T1108" s="156"/>
      <c r="U1108" s="157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L1108" s="81"/>
      <c r="AM1108" s="81"/>
      <c r="AN1108" s="81"/>
      <c r="AO1108" s="81"/>
      <c r="AP1108" s="81"/>
      <c r="AQ1108" s="81"/>
      <c r="AR1108" s="81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11"/>
      <c r="BF1108" s="11"/>
      <c r="BG1108" s="11"/>
      <c r="BH1108" s="11"/>
      <c r="BI1108" s="11"/>
      <c r="BJ1108" s="11"/>
      <c r="BK1108" s="11"/>
      <c r="BL1108" s="11"/>
      <c r="BN1108" s="36"/>
      <c r="BO1108" s="400"/>
      <c r="BP1108" s="81"/>
      <c r="BQ1108" s="81"/>
      <c r="BR1108" s="81"/>
      <c r="BS1108" s="81"/>
      <c r="BT1108" s="36"/>
      <c r="BU1108" s="36"/>
      <c r="BV1108" s="81"/>
      <c r="BW1108" s="81"/>
    </row>
    <row r="1109" spans="1:75" ht="15.75">
      <c r="A1109" s="395"/>
      <c r="B1109" s="396"/>
      <c r="C1109" s="156"/>
      <c r="D1109" s="271"/>
      <c r="E1109" s="156"/>
      <c r="F1109" s="156"/>
      <c r="G1109" s="156"/>
      <c r="H1109" s="156"/>
      <c r="I1109" s="156"/>
      <c r="J1109" s="156"/>
      <c r="K1109" s="156"/>
      <c r="L1109" s="156"/>
      <c r="M1109" s="156"/>
      <c r="N1109" s="156"/>
      <c r="O1109" s="156"/>
      <c r="P1109" s="156"/>
      <c r="Q1109" s="156"/>
      <c r="R1109" s="156"/>
      <c r="S1109" s="156"/>
      <c r="T1109" s="156"/>
      <c r="U1109" s="157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L1109" s="81"/>
      <c r="AM1109" s="81"/>
      <c r="AN1109" s="81"/>
      <c r="AO1109" s="81"/>
      <c r="AP1109" s="81"/>
      <c r="AQ1109" s="81"/>
      <c r="AR1109" s="81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11"/>
      <c r="BF1109" s="11"/>
      <c r="BG1109" s="11"/>
      <c r="BH1109" s="11"/>
      <c r="BI1109" s="11"/>
      <c r="BJ1109" s="11"/>
      <c r="BK1109" s="11"/>
      <c r="BL1109" s="11"/>
      <c r="BN1109" s="36"/>
      <c r="BO1109" s="400"/>
      <c r="BP1109" s="81"/>
      <c r="BQ1109" s="81"/>
      <c r="BR1109" s="81"/>
      <c r="BS1109" s="81"/>
      <c r="BT1109" s="36"/>
      <c r="BU1109" s="36"/>
      <c r="BV1109" s="81"/>
      <c r="BW1109" s="81"/>
    </row>
    <row r="1110" spans="1:75" ht="15.75">
      <c r="A1110" s="395"/>
      <c r="B1110" s="396"/>
      <c r="C1110" s="156"/>
      <c r="D1110" s="271"/>
      <c r="E1110" s="156"/>
      <c r="F1110" s="156"/>
      <c r="G1110" s="156"/>
      <c r="H1110" s="156"/>
      <c r="I1110" s="156"/>
      <c r="J1110" s="156"/>
      <c r="K1110" s="156"/>
      <c r="L1110" s="156"/>
      <c r="M1110" s="156"/>
      <c r="N1110" s="156"/>
      <c r="O1110" s="156"/>
      <c r="P1110" s="156"/>
      <c r="Q1110" s="156"/>
      <c r="R1110" s="156"/>
      <c r="S1110" s="156"/>
      <c r="T1110" s="156"/>
      <c r="U1110" s="157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L1110" s="81"/>
      <c r="AM1110" s="81"/>
      <c r="AN1110" s="81"/>
      <c r="AO1110" s="81"/>
      <c r="AP1110" s="81"/>
      <c r="AQ1110" s="81"/>
      <c r="AR1110" s="81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11"/>
      <c r="BF1110" s="11"/>
      <c r="BG1110" s="11"/>
      <c r="BH1110" s="11"/>
      <c r="BI1110" s="11"/>
      <c r="BJ1110" s="11"/>
      <c r="BK1110" s="11"/>
      <c r="BL1110" s="11"/>
      <c r="BN1110" s="36"/>
      <c r="BO1110" s="400"/>
      <c r="BP1110" s="81"/>
      <c r="BQ1110" s="81"/>
      <c r="BR1110" s="81"/>
      <c r="BS1110" s="81"/>
      <c r="BT1110" s="36"/>
      <c r="BU1110" s="36"/>
      <c r="BV1110" s="81"/>
      <c r="BW1110" s="81"/>
    </row>
    <row r="1111" spans="1:75" ht="15.75">
      <c r="A1111" s="395"/>
      <c r="B1111" s="396"/>
      <c r="C1111" s="156"/>
      <c r="D1111" s="271"/>
      <c r="E1111" s="156"/>
      <c r="F1111" s="156"/>
      <c r="G1111" s="156"/>
      <c r="H1111" s="156"/>
      <c r="I1111" s="156"/>
      <c r="J1111" s="156"/>
      <c r="K1111" s="156"/>
      <c r="L1111" s="156"/>
      <c r="M1111" s="156"/>
      <c r="N1111" s="156"/>
      <c r="O1111" s="156"/>
      <c r="P1111" s="156"/>
      <c r="Q1111" s="156"/>
      <c r="R1111" s="156"/>
      <c r="S1111" s="156"/>
      <c r="T1111" s="156"/>
      <c r="U1111" s="157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L1111" s="81"/>
      <c r="AM1111" s="81"/>
      <c r="AN1111" s="81"/>
      <c r="AO1111" s="81"/>
      <c r="AP1111" s="81"/>
      <c r="AQ1111" s="81"/>
      <c r="AR1111" s="81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11"/>
      <c r="BF1111" s="11"/>
      <c r="BG1111" s="11"/>
      <c r="BH1111" s="11"/>
      <c r="BI1111" s="11"/>
      <c r="BJ1111" s="11"/>
      <c r="BK1111" s="11"/>
      <c r="BL1111" s="11"/>
      <c r="BN1111" s="36"/>
      <c r="BO1111" s="400"/>
      <c r="BP1111" s="81"/>
      <c r="BQ1111" s="81"/>
      <c r="BR1111" s="81"/>
      <c r="BS1111" s="81"/>
      <c r="BT1111" s="36"/>
      <c r="BU1111" s="36"/>
      <c r="BV1111" s="81"/>
      <c r="BW1111" s="81"/>
    </row>
    <row r="1112" spans="1:75" ht="15.75">
      <c r="A1112" s="395"/>
      <c r="B1112" s="396"/>
      <c r="C1112" s="156"/>
      <c r="D1112" s="271"/>
      <c r="E1112" s="156"/>
      <c r="F1112" s="156"/>
      <c r="G1112" s="156"/>
      <c r="H1112" s="156"/>
      <c r="I1112" s="156"/>
      <c r="J1112" s="156"/>
      <c r="K1112" s="156"/>
      <c r="L1112" s="156"/>
      <c r="M1112" s="156"/>
      <c r="N1112" s="156"/>
      <c r="O1112" s="156"/>
      <c r="P1112" s="156"/>
      <c r="Q1112" s="156"/>
      <c r="R1112" s="156"/>
      <c r="S1112" s="156"/>
      <c r="T1112" s="156"/>
      <c r="U1112" s="157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L1112" s="81"/>
      <c r="AM1112" s="81"/>
      <c r="AN1112" s="81"/>
      <c r="AO1112" s="81"/>
      <c r="AP1112" s="81"/>
      <c r="AQ1112" s="81"/>
      <c r="AR1112" s="81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11"/>
      <c r="BF1112" s="11"/>
      <c r="BG1112" s="11"/>
      <c r="BH1112" s="11"/>
      <c r="BI1112" s="11"/>
      <c r="BJ1112" s="11"/>
      <c r="BK1112" s="11"/>
      <c r="BL1112" s="11"/>
      <c r="BN1112" s="36"/>
      <c r="BO1112" s="400"/>
      <c r="BP1112" s="81"/>
      <c r="BQ1112" s="81"/>
      <c r="BR1112" s="81"/>
      <c r="BS1112" s="81"/>
      <c r="BT1112" s="36"/>
      <c r="BU1112" s="36"/>
      <c r="BV1112" s="81"/>
      <c r="BW1112" s="81"/>
    </row>
    <row r="1113" spans="1:75" ht="15.75">
      <c r="A1113" s="395"/>
      <c r="B1113" s="396"/>
      <c r="C1113" s="156"/>
      <c r="D1113" s="271"/>
      <c r="E1113" s="156"/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56"/>
      <c r="Q1113" s="156"/>
      <c r="R1113" s="156"/>
      <c r="S1113" s="156"/>
      <c r="T1113" s="156"/>
      <c r="U1113" s="157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L1113" s="81"/>
      <c r="AM1113" s="81"/>
      <c r="AN1113" s="81"/>
      <c r="AO1113" s="81"/>
      <c r="AP1113" s="81"/>
      <c r="AQ1113" s="81"/>
      <c r="AR1113" s="81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11"/>
      <c r="BF1113" s="11"/>
      <c r="BG1113" s="11"/>
      <c r="BH1113" s="11"/>
      <c r="BI1113" s="11"/>
      <c r="BJ1113" s="11"/>
      <c r="BK1113" s="11"/>
      <c r="BL1113" s="11"/>
      <c r="BN1113" s="36"/>
      <c r="BO1113" s="400"/>
      <c r="BP1113" s="81"/>
      <c r="BQ1113" s="81"/>
      <c r="BR1113" s="81"/>
      <c r="BS1113" s="81"/>
      <c r="BT1113" s="36"/>
      <c r="BU1113" s="36"/>
      <c r="BV1113" s="81"/>
      <c r="BW1113" s="81"/>
    </row>
    <row r="1114" spans="1:75" ht="15.75">
      <c r="A1114" s="395"/>
      <c r="B1114" s="396"/>
      <c r="C1114" s="156"/>
      <c r="D1114" s="271"/>
      <c r="E1114" s="156"/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56"/>
      <c r="Q1114" s="156"/>
      <c r="R1114" s="156"/>
      <c r="S1114" s="156"/>
      <c r="T1114" s="156"/>
      <c r="U1114" s="157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L1114" s="81"/>
      <c r="AM1114" s="81"/>
      <c r="AN1114" s="81"/>
      <c r="AO1114" s="81"/>
      <c r="AP1114" s="81"/>
      <c r="AQ1114" s="81"/>
      <c r="AR1114" s="81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11"/>
      <c r="BF1114" s="11"/>
      <c r="BG1114" s="11"/>
      <c r="BH1114" s="11"/>
      <c r="BI1114" s="11"/>
      <c r="BJ1114" s="11"/>
      <c r="BK1114" s="11"/>
      <c r="BL1114" s="11"/>
      <c r="BN1114" s="36"/>
      <c r="BO1114" s="400"/>
      <c r="BP1114" s="81"/>
      <c r="BQ1114" s="81"/>
      <c r="BR1114" s="81"/>
      <c r="BS1114" s="81"/>
      <c r="BT1114" s="36"/>
      <c r="BU1114" s="36"/>
      <c r="BV1114" s="81"/>
      <c r="BW1114" s="81"/>
    </row>
    <row r="1115" spans="1:75" ht="15.75">
      <c r="A1115" s="395"/>
      <c r="B1115" s="396"/>
      <c r="C1115" s="156"/>
      <c r="D1115" s="271"/>
      <c r="E1115" s="156"/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56"/>
      <c r="Q1115" s="156"/>
      <c r="R1115" s="156"/>
      <c r="S1115" s="156"/>
      <c r="T1115" s="156"/>
      <c r="U1115" s="157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L1115" s="81"/>
      <c r="AM1115" s="81"/>
      <c r="AN1115" s="81"/>
      <c r="AO1115" s="81"/>
      <c r="AP1115" s="81"/>
      <c r="AQ1115" s="81"/>
      <c r="AR1115" s="81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11"/>
      <c r="BF1115" s="11"/>
      <c r="BG1115" s="11"/>
      <c r="BH1115" s="11"/>
      <c r="BI1115" s="11"/>
      <c r="BJ1115" s="11"/>
      <c r="BK1115" s="11"/>
      <c r="BL1115" s="11"/>
      <c r="BN1115" s="36"/>
      <c r="BO1115" s="400"/>
      <c r="BP1115" s="81"/>
      <c r="BQ1115" s="81"/>
      <c r="BR1115" s="81"/>
      <c r="BS1115" s="81"/>
      <c r="BT1115" s="36"/>
      <c r="BU1115" s="36"/>
      <c r="BV1115" s="81"/>
      <c r="BW1115" s="81"/>
    </row>
    <row r="1116" spans="1:75" ht="15.75">
      <c r="A1116" s="395"/>
      <c r="B1116" s="396"/>
      <c r="C1116" s="156"/>
      <c r="D1116" s="271"/>
      <c r="E1116" s="156"/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  <c r="Q1116" s="156"/>
      <c r="R1116" s="156"/>
      <c r="S1116" s="156"/>
      <c r="T1116" s="156"/>
      <c r="U1116" s="157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L1116" s="81"/>
      <c r="AM1116" s="81"/>
      <c r="AN1116" s="81"/>
      <c r="AO1116" s="81"/>
      <c r="AP1116" s="81"/>
      <c r="AQ1116" s="81"/>
      <c r="AR1116" s="81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11"/>
      <c r="BF1116" s="11"/>
      <c r="BG1116" s="11"/>
      <c r="BH1116" s="11"/>
      <c r="BI1116" s="11"/>
      <c r="BJ1116" s="11"/>
      <c r="BK1116" s="11"/>
      <c r="BL1116" s="11"/>
      <c r="BN1116" s="36"/>
      <c r="BO1116" s="400"/>
      <c r="BP1116" s="81"/>
      <c r="BQ1116" s="81"/>
      <c r="BR1116" s="81"/>
      <c r="BS1116" s="81"/>
      <c r="BT1116" s="36"/>
      <c r="BU1116" s="36"/>
      <c r="BV1116" s="81"/>
      <c r="BW1116" s="81"/>
    </row>
    <row r="1117" spans="1:75" ht="15.75">
      <c r="A1117" s="395"/>
      <c r="B1117" s="396"/>
      <c r="C1117" s="156"/>
      <c r="D1117" s="271"/>
      <c r="E1117" s="156"/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  <c r="Q1117" s="156"/>
      <c r="R1117" s="156"/>
      <c r="S1117" s="156"/>
      <c r="T1117" s="156"/>
      <c r="U1117" s="157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L1117" s="81"/>
      <c r="AM1117" s="81"/>
      <c r="AN1117" s="81"/>
      <c r="AO1117" s="81"/>
      <c r="AP1117" s="81"/>
      <c r="AQ1117" s="81"/>
      <c r="AR1117" s="81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11"/>
      <c r="BF1117" s="11"/>
      <c r="BG1117" s="11"/>
      <c r="BH1117" s="11"/>
      <c r="BI1117" s="11"/>
      <c r="BJ1117" s="11"/>
      <c r="BK1117" s="11"/>
      <c r="BL1117" s="11"/>
      <c r="BN1117" s="36"/>
      <c r="BO1117" s="400"/>
      <c r="BP1117" s="81"/>
      <c r="BQ1117" s="81"/>
      <c r="BR1117" s="81"/>
      <c r="BS1117" s="81"/>
      <c r="BT1117" s="36"/>
      <c r="BU1117" s="36"/>
      <c r="BV1117" s="81"/>
      <c r="BW1117" s="81"/>
    </row>
    <row r="1118" spans="1:75" ht="15.75">
      <c r="A1118" s="395"/>
      <c r="B1118" s="396"/>
      <c r="C1118" s="156"/>
      <c r="D1118" s="271"/>
      <c r="E1118" s="156"/>
      <c r="F1118" s="156"/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  <c r="Q1118" s="156"/>
      <c r="R1118" s="156"/>
      <c r="S1118" s="156"/>
      <c r="T1118" s="156"/>
      <c r="U1118" s="157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L1118" s="81"/>
      <c r="AM1118" s="81"/>
      <c r="AN1118" s="81"/>
      <c r="AO1118" s="81"/>
      <c r="AP1118" s="81"/>
      <c r="AQ1118" s="81"/>
      <c r="AR1118" s="81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11"/>
      <c r="BF1118" s="11"/>
      <c r="BG1118" s="11"/>
      <c r="BH1118" s="11"/>
      <c r="BI1118" s="11"/>
      <c r="BJ1118" s="11"/>
      <c r="BK1118" s="11"/>
      <c r="BL1118" s="11"/>
      <c r="BN1118" s="36"/>
      <c r="BO1118" s="400"/>
      <c r="BP1118" s="81"/>
      <c r="BQ1118" s="81"/>
      <c r="BR1118" s="81"/>
      <c r="BS1118" s="81"/>
      <c r="BT1118" s="36"/>
      <c r="BU1118" s="36"/>
      <c r="BV1118" s="81"/>
      <c r="BW1118" s="81"/>
    </row>
    <row r="1119" spans="1:75" ht="15.75">
      <c r="A1119" s="395"/>
      <c r="B1119" s="396"/>
      <c r="C1119" s="156"/>
      <c r="D1119" s="271"/>
      <c r="E1119" s="156"/>
      <c r="F1119" s="156"/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  <c r="Q1119" s="156"/>
      <c r="R1119" s="156"/>
      <c r="S1119" s="156"/>
      <c r="T1119" s="156"/>
      <c r="U1119" s="157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L1119" s="81"/>
      <c r="AM1119" s="81"/>
      <c r="AN1119" s="81"/>
      <c r="AO1119" s="81"/>
      <c r="AP1119" s="81"/>
      <c r="AQ1119" s="81"/>
      <c r="AR1119" s="81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11"/>
      <c r="BF1119" s="11"/>
      <c r="BG1119" s="11"/>
      <c r="BH1119" s="11"/>
      <c r="BI1119" s="11"/>
      <c r="BJ1119" s="11"/>
      <c r="BK1119" s="11"/>
      <c r="BL1119" s="11"/>
      <c r="BN1119" s="36"/>
      <c r="BO1119" s="400"/>
      <c r="BP1119" s="81"/>
      <c r="BQ1119" s="81"/>
      <c r="BR1119" s="81"/>
      <c r="BS1119" s="81"/>
      <c r="BT1119" s="36"/>
      <c r="BU1119" s="36"/>
      <c r="BV1119" s="81"/>
      <c r="BW1119" s="81"/>
    </row>
    <row r="1120" spans="1:75" ht="15.75">
      <c r="A1120" s="395"/>
      <c r="B1120" s="396"/>
      <c r="C1120" s="156"/>
      <c r="D1120" s="271"/>
      <c r="E1120" s="156"/>
      <c r="F1120" s="156"/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  <c r="Q1120" s="156"/>
      <c r="R1120" s="156"/>
      <c r="S1120" s="156"/>
      <c r="T1120" s="156"/>
      <c r="U1120" s="157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L1120" s="81"/>
      <c r="AM1120" s="81"/>
      <c r="AN1120" s="81"/>
      <c r="AO1120" s="81"/>
      <c r="AP1120" s="81"/>
      <c r="AQ1120" s="81"/>
      <c r="AR1120" s="81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11"/>
      <c r="BF1120" s="11"/>
      <c r="BG1120" s="11"/>
      <c r="BH1120" s="11"/>
      <c r="BI1120" s="11"/>
      <c r="BJ1120" s="11"/>
      <c r="BK1120" s="11"/>
      <c r="BL1120" s="11"/>
      <c r="BN1120" s="36"/>
      <c r="BO1120" s="400"/>
      <c r="BP1120" s="81"/>
      <c r="BQ1120" s="81"/>
      <c r="BR1120" s="81"/>
      <c r="BS1120" s="81"/>
      <c r="BT1120" s="36"/>
      <c r="BU1120" s="36"/>
      <c r="BV1120" s="81"/>
      <c r="BW1120" s="81"/>
    </row>
    <row r="1121" spans="1:75" ht="15.75">
      <c r="A1121" s="395"/>
      <c r="B1121" s="396"/>
      <c r="C1121" s="156"/>
      <c r="D1121" s="271"/>
      <c r="E1121" s="156"/>
      <c r="F1121" s="156"/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  <c r="Q1121" s="156"/>
      <c r="R1121" s="156"/>
      <c r="S1121" s="156"/>
      <c r="T1121" s="156"/>
      <c r="U1121" s="157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L1121" s="81"/>
      <c r="AM1121" s="81"/>
      <c r="AN1121" s="81"/>
      <c r="AO1121" s="81"/>
      <c r="AP1121" s="81"/>
      <c r="AQ1121" s="81"/>
      <c r="AR1121" s="81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11"/>
      <c r="BF1121" s="11"/>
      <c r="BG1121" s="11"/>
      <c r="BH1121" s="11"/>
      <c r="BI1121" s="11"/>
      <c r="BJ1121" s="11"/>
      <c r="BK1121" s="11"/>
      <c r="BL1121" s="11"/>
      <c r="BN1121" s="36"/>
      <c r="BO1121" s="400"/>
      <c r="BP1121" s="81"/>
      <c r="BQ1121" s="81"/>
      <c r="BR1121" s="81"/>
      <c r="BS1121" s="81"/>
      <c r="BT1121" s="36"/>
      <c r="BU1121" s="36"/>
      <c r="BV1121" s="81"/>
      <c r="BW1121" s="81"/>
    </row>
    <row r="1122" spans="1:75" ht="15.75">
      <c r="A1122" s="395"/>
      <c r="B1122" s="396"/>
      <c r="C1122" s="156"/>
      <c r="D1122" s="271"/>
      <c r="E1122" s="156"/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  <c r="Q1122" s="156"/>
      <c r="R1122" s="156"/>
      <c r="S1122" s="156"/>
      <c r="T1122" s="156"/>
      <c r="U1122" s="157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L1122" s="81"/>
      <c r="AM1122" s="81"/>
      <c r="AN1122" s="81"/>
      <c r="AO1122" s="81"/>
      <c r="AP1122" s="81"/>
      <c r="AQ1122" s="81"/>
      <c r="AR1122" s="81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11"/>
      <c r="BF1122" s="11"/>
      <c r="BG1122" s="11"/>
      <c r="BH1122" s="11"/>
      <c r="BI1122" s="11"/>
      <c r="BJ1122" s="11"/>
      <c r="BK1122" s="11"/>
      <c r="BL1122" s="11"/>
      <c r="BN1122" s="36"/>
      <c r="BO1122" s="400"/>
      <c r="BP1122" s="81"/>
      <c r="BQ1122" s="81"/>
      <c r="BR1122" s="81"/>
      <c r="BS1122" s="81"/>
      <c r="BT1122" s="36"/>
      <c r="BU1122" s="36"/>
      <c r="BV1122" s="81"/>
      <c r="BW1122" s="81"/>
    </row>
    <row r="1123" spans="1:75" ht="15.75">
      <c r="A1123" s="395"/>
      <c r="B1123" s="396"/>
      <c r="C1123" s="156"/>
      <c r="D1123" s="271"/>
      <c r="E1123" s="156"/>
      <c r="F1123" s="156"/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  <c r="Q1123" s="156"/>
      <c r="R1123" s="156"/>
      <c r="S1123" s="156"/>
      <c r="T1123" s="156"/>
      <c r="U1123" s="157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L1123" s="81"/>
      <c r="AM1123" s="81"/>
      <c r="AN1123" s="81"/>
      <c r="AO1123" s="81"/>
      <c r="AP1123" s="81"/>
      <c r="AQ1123" s="81"/>
      <c r="AR1123" s="81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11"/>
      <c r="BF1123" s="11"/>
      <c r="BG1123" s="11"/>
      <c r="BH1123" s="11"/>
      <c r="BI1123" s="11"/>
      <c r="BJ1123" s="11"/>
      <c r="BK1123" s="11"/>
      <c r="BL1123" s="11"/>
      <c r="BN1123" s="36"/>
      <c r="BO1123" s="400"/>
      <c r="BP1123" s="81"/>
      <c r="BQ1123" s="81"/>
      <c r="BR1123" s="81"/>
      <c r="BS1123" s="81"/>
      <c r="BT1123" s="36"/>
      <c r="BU1123" s="36"/>
      <c r="BV1123" s="81"/>
      <c r="BW1123" s="81"/>
    </row>
    <row r="1124" spans="1:75" ht="15.75">
      <c r="A1124" s="395"/>
      <c r="B1124" s="396"/>
      <c r="C1124" s="156"/>
      <c r="D1124" s="271"/>
      <c r="E1124" s="156"/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  <c r="Q1124" s="156"/>
      <c r="R1124" s="156"/>
      <c r="S1124" s="156"/>
      <c r="T1124" s="156"/>
      <c r="U1124" s="157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L1124" s="81"/>
      <c r="AM1124" s="81"/>
      <c r="AN1124" s="81"/>
      <c r="AO1124" s="81"/>
      <c r="AP1124" s="81"/>
      <c r="AQ1124" s="81"/>
      <c r="AR1124" s="81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11"/>
      <c r="BF1124" s="11"/>
      <c r="BG1124" s="11"/>
      <c r="BH1124" s="11"/>
      <c r="BI1124" s="11"/>
      <c r="BJ1124" s="11"/>
      <c r="BK1124" s="11"/>
      <c r="BL1124" s="11"/>
      <c r="BN1124" s="36"/>
      <c r="BO1124" s="400"/>
      <c r="BP1124" s="81"/>
      <c r="BQ1124" s="81"/>
      <c r="BR1124" s="81"/>
      <c r="BS1124" s="81"/>
      <c r="BT1124" s="36"/>
      <c r="BU1124" s="36"/>
      <c r="BV1124" s="81"/>
      <c r="BW1124" s="81"/>
    </row>
    <row r="1125" spans="1:75" ht="15.75">
      <c r="A1125" s="395"/>
      <c r="B1125" s="396"/>
      <c r="C1125" s="156"/>
      <c r="D1125" s="271"/>
      <c r="E1125" s="156"/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  <c r="Q1125" s="156"/>
      <c r="R1125" s="156"/>
      <c r="S1125" s="156"/>
      <c r="T1125" s="156"/>
      <c r="U1125" s="157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L1125" s="81"/>
      <c r="AM1125" s="81"/>
      <c r="AN1125" s="81"/>
      <c r="AO1125" s="81"/>
      <c r="AP1125" s="81"/>
      <c r="AQ1125" s="81"/>
      <c r="AR1125" s="81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11"/>
      <c r="BF1125" s="11"/>
      <c r="BG1125" s="11"/>
      <c r="BH1125" s="11"/>
      <c r="BI1125" s="11"/>
      <c r="BJ1125" s="11"/>
      <c r="BK1125" s="11"/>
      <c r="BL1125" s="11"/>
      <c r="BN1125" s="36"/>
      <c r="BO1125" s="400"/>
      <c r="BP1125" s="81"/>
      <c r="BQ1125" s="81"/>
      <c r="BR1125" s="81"/>
      <c r="BS1125" s="81"/>
      <c r="BT1125" s="36"/>
      <c r="BU1125" s="36"/>
      <c r="BV1125" s="81"/>
      <c r="BW1125" s="81"/>
    </row>
    <row r="1126" spans="1:75" ht="15.75">
      <c r="A1126" s="395"/>
      <c r="B1126" s="396"/>
      <c r="C1126" s="156"/>
      <c r="D1126" s="271"/>
      <c r="E1126" s="156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  <c r="Q1126" s="156"/>
      <c r="R1126" s="156"/>
      <c r="S1126" s="156"/>
      <c r="T1126" s="156"/>
      <c r="U1126" s="157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L1126" s="81"/>
      <c r="AM1126" s="81"/>
      <c r="AN1126" s="81"/>
      <c r="AO1126" s="81"/>
      <c r="AP1126" s="81"/>
      <c r="AQ1126" s="81"/>
      <c r="AR1126" s="81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11"/>
      <c r="BF1126" s="11"/>
      <c r="BG1126" s="11"/>
      <c r="BH1126" s="11"/>
      <c r="BI1126" s="11"/>
      <c r="BJ1126" s="11"/>
      <c r="BK1126" s="11"/>
      <c r="BL1126" s="11"/>
      <c r="BN1126" s="36"/>
      <c r="BO1126" s="400"/>
      <c r="BP1126" s="81"/>
      <c r="BQ1126" s="81"/>
      <c r="BR1126" s="81"/>
      <c r="BS1126" s="81"/>
      <c r="BT1126" s="36"/>
      <c r="BU1126" s="36"/>
      <c r="BV1126" s="81"/>
      <c r="BW1126" s="81"/>
    </row>
    <row r="1127" spans="1:75" ht="15.75">
      <c r="A1127" s="395"/>
      <c r="B1127" s="396"/>
      <c r="C1127" s="156"/>
      <c r="D1127" s="271"/>
      <c r="E1127" s="156"/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  <c r="Q1127" s="156"/>
      <c r="R1127" s="156"/>
      <c r="S1127" s="156"/>
      <c r="T1127" s="156"/>
      <c r="U1127" s="157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L1127" s="81"/>
      <c r="AM1127" s="81"/>
      <c r="AN1127" s="81"/>
      <c r="AO1127" s="81"/>
      <c r="AP1127" s="81"/>
      <c r="AQ1127" s="81"/>
      <c r="AR1127" s="81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11"/>
      <c r="BF1127" s="11"/>
      <c r="BG1127" s="11"/>
      <c r="BH1127" s="11"/>
      <c r="BI1127" s="11"/>
      <c r="BJ1127" s="11"/>
      <c r="BK1127" s="11"/>
      <c r="BL1127" s="11"/>
      <c r="BN1127" s="36"/>
      <c r="BO1127" s="400"/>
      <c r="BP1127" s="81"/>
      <c r="BQ1127" s="81"/>
      <c r="BR1127" s="81"/>
      <c r="BS1127" s="81"/>
      <c r="BT1127" s="36"/>
      <c r="BU1127" s="36"/>
      <c r="BV1127" s="81"/>
      <c r="BW1127" s="81"/>
    </row>
    <row r="1128" spans="1:75" ht="15.75">
      <c r="A1128" s="395"/>
      <c r="B1128" s="396"/>
      <c r="C1128" s="156"/>
      <c r="D1128" s="271"/>
      <c r="E1128" s="156"/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  <c r="Q1128" s="156"/>
      <c r="R1128" s="156"/>
      <c r="S1128" s="156"/>
      <c r="T1128" s="156"/>
      <c r="U1128" s="157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L1128" s="81"/>
      <c r="AM1128" s="81"/>
      <c r="AN1128" s="81"/>
      <c r="AO1128" s="81"/>
      <c r="AP1128" s="81"/>
      <c r="AQ1128" s="81"/>
      <c r="AR1128" s="81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11"/>
      <c r="BF1128" s="11"/>
      <c r="BG1128" s="11"/>
      <c r="BH1128" s="11"/>
      <c r="BI1128" s="11"/>
      <c r="BJ1128" s="11"/>
      <c r="BK1128" s="11"/>
      <c r="BL1128" s="11"/>
      <c r="BN1128" s="36"/>
      <c r="BO1128" s="400"/>
      <c r="BP1128" s="81"/>
      <c r="BQ1128" s="81"/>
      <c r="BR1128" s="81"/>
      <c r="BS1128" s="81"/>
      <c r="BT1128" s="36"/>
      <c r="BU1128" s="36"/>
      <c r="BV1128" s="81"/>
      <c r="BW1128" s="81"/>
    </row>
    <row r="1129" spans="1:75" ht="15.75">
      <c r="A1129" s="395"/>
      <c r="B1129" s="396"/>
      <c r="C1129" s="156"/>
      <c r="D1129" s="271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  <c r="S1129" s="156"/>
      <c r="T1129" s="156"/>
      <c r="U1129" s="157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L1129" s="81"/>
      <c r="AM1129" s="81"/>
      <c r="AN1129" s="81"/>
      <c r="AO1129" s="81"/>
      <c r="AP1129" s="81"/>
      <c r="AQ1129" s="81"/>
      <c r="AR1129" s="81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11"/>
      <c r="BF1129" s="11"/>
      <c r="BG1129" s="11"/>
      <c r="BH1129" s="11"/>
      <c r="BI1129" s="11"/>
      <c r="BJ1129" s="11"/>
      <c r="BK1129" s="11"/>
      <c r="BL1129" s="11"/>
      <c r="BN1129" s="36"/>
      <c r="BO1129" s="400"/>
      <c r="BP1129" s="81"/>
      <c r="BQ1129" s="81"/>
      <c r="BR1129" s="81"/>
      <c r="BS1129" s="81"/>
      <c r="BT1129" s="36"/>
      <c r="BU1129" s="36"/>
      <c r="BV1129" s="81"/>
      <c r="BW1129" s="81"/>
    </row>
    <row r="1130" spans="1:75" ht="15.75">
      <c r="A1130" s="395"/>
      <c r="B1130" s="396"/>
      <c r="C1130" s="156"/>
      <c r="D1130" s="271"/>
      <c r="E1130" s="156"/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  <c r="Q1130" s="156"/>
      <c r="R1130" s="156"/>
      <c r="S1130" s="156"/>
      <c r="T1130" s="156"/>
      <c r="U1130" s="157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L1130" s="81"/>
      <c r="AM1130" s="81"/>
      <c r="AN1130" s="81"/>
      <c r="AO1130" s="81"/>
      <c r="AP1130" s="81"/>
      <c r="AQ1130" s="81"/>
      <c r="AR1130" s="81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11"/>
      <c r="BF1130" s="11"/>
      <c r="BG1130" s="11"/>
      <c r="BH1130" s="11"/>
      <c r="BI1130" s="11"/>
      <c r="BJ1130" s="11"/>
      <c r="BK1130" s="11"/>
      <c r="BL1130" s="11"/>
      <c r="BN1130" s="36"/>
      <c r="BO1130" s="400"/>
      <c r="BP1130" s="81"/>
      <c r="BQ1130" s="81"/>
      <c r="BR1130" s="81"/>
      <c r="BS1130" s="81"/>
      <c r="BT1130" s="36"/>
      <c r="BU1130" s="36"/>
      <c r="BV1130" s="81"/>
      <c r="BW1130" s="81"/>
    </row>
    <row r="1131" spans="1:75" ht="15.75">
      <c r="A1131" s="395"/>
      <c r="B1131" s="396"/>
      <c r="C1131" s="156"/>
      <c r="D1131" s="271"/>
      <c r="E1131" s="156"/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  <c r="Q1131" s="156"/>
      <c r="R1131" s="156"/>
      <c r="S1131" s="156"/>
      <c r="T1131" s="156"/>
      <c r="U1131" s="157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L1131" s="81"/>
      <c r="AM1131" s="81"/>
      <c r="AN1131" s="81"/>
      <c r="AO1131" s="81"/>
      <c r="AP1131" s="81"/>
      <c r="AQ1131" s="81"/>
      <c r="AR1131" s="81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11"/>
      <c r="BF1131" s="11"/>
      <c r="BG1131" s="11"/>
      <c r="BH1131" s="11"/>
      <c r="BI1131" s="11"/>
      <c r="BJ1131" s="11"/>
      <c r="BK1131" s="11"/>
      <c r="BL1131" s="11"/>
      <c r="BN1131" s="36"/>
      <c r="BO1131" s="400"/>
      <c r="BP1131" s="81"/>
      <c r="BQ1131" s="81"/>
      <c r="BR1131" s="81"/>
      <c r="BS1131" s="81"/>
      <c r="BT1131" s="36"/>
      <c r="BU1131" s="36"/>
      <c r="BV1131" s="81"/>
      <c r="BW1131" s="81"/>
    </row>
    <row r="1132" spans="1:75" ht="15.75">
      <c r="A1132" s="395"/>
      <c r="B1132" s="396"/>
      <c r="C1132" s="156"/>
      <c r="D1132" s="271"/>
      <c r="E1132" s="156"/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  <c r="Q1132" s="156"/>
      <c r="R1132" s="156"/>
      <c r="S1132" s="156"/>
      <c r="T1132" s="156"/>
      <c r="U1132" s="157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L1132" s="81"/>
      <c r="AM1132" s="81"/>
      <c r="AN1132" s="81"/>
      <c r="AO1132" s="81"/>
      <c r="AP1132" s="81"/>
      <c r="AQ1132" s="81"/>
      <c r="AR1132" s="81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11"/>
      <c r="BF1132" s="11"/>
      <c r="BG1132" s="11"/>
      <c r="BH1132" s="11"/>
      <c r="BI1132" s="11"/>
      <c r="BJ1132" s="11"/>
      <c r="BK1132" s="11"/>
      <c r="BL1132" s="11"/>
      <c r="BN1132" s="36"/>
      <c r="BO1132" s="400"/>
      <c r="BP1132" s="81"/>
      <c r="BQ1132" s="81"/>
      <c r="BR1132" s="81"/>
      <c r="BS1132" s="81"/>
      <c r="BT1132" s="36"/>
      <c r="BU1132" s="36"/>
      <c r="BV1132" s="81"/>
      <c r="BW1132" s="81"/>
    </row>
    <row r="1133" spans="1:75" ht="15.75">
      <c r="A1133" s="395"/>
      <c r="B1133" s="396"/>
      <c r="C1133" s="156"/>
      <c r="D1133" s="271"/>
      <c r="E1133" s="156"/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  <c r="Q1133" s="156"/>
      <c r="R1133" s="156"/>
      <c r="S1133" s="156"/>
      <c r="T1133" s="156"/>
      <c r="U1133" s="157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L1133" s="81"/>
      <c r="AM1133" s="81"/>
      <c r="AN1133" s="81"/>
      <c r="AO1133" s="81"/>
      <c r="AP1133" s="81"/>
      <c r="AQ1133" s="81"/>
      <c r="AR1133" s="81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11"/>
      <c r="BF1133" s="11"/>
      <c r="BG1133" s="11"/>
      <c r="BH1133" s="11"/>
      <c r="BI1133" s="11"/>
      <c r="BJ1133" s="11"/>
      <c r="BK1133" s="11"/>
      <c r="BL1133" s="11"/>
      <c r="BN1133" s="36"/>
      <c r="BO1133" s="400"/>
      <c r="BP1133" s="81"/>
      <c r="BQ1133" s="81"/>
      <c r="BR1133" s="81"/>
      <c r="BS1133" s="81"/>
      <c r="BT1133" s="36"/>
      <c r="BU1133" s="36"/>
      <c r="BV1133" s="81"/>
      <c r="BW1133" s="81"/>
    </row>
    <row r="1134" spans="1:75" ht="15.75">
      <c r="A1134" s="395"/>
      <c r="B1134" s="396"/>
      <c r="C1134" s="156"/>
      <c r="D1134" s="271"/>
      <c r="E1134" s="156"/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  <c r="Q1134" s="156"/>
      <c r="R1134" s="156"/>
      <c r="S1134" s="156"/>
      <c r="T1134" s="156"/>
      <c r="U1134" s="157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L1134" s="81"/>
      <c r="AM1134" s="81"/>
      <c r="AN1134" s="81"/>
      <c r="AO1134" s="81"/>
      <c r="AP1134" s="81"/>
      <c r="AQ1134" s="81"/>
      <c r="AR1134" s="81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11"/>
      <c r="BF1134" s="11"/>
      <c r="BG1134" s="11"/>
      <c r="BH1134" s="11"/>
      <c r="BI1134" s="11"/>
      <c r="BJ1134" s="11"/>
      <c r="BK1134" s="11"/>
      <c r="BL1134" s="11"/>
      <c r="BN1134" s="36"/>
      <c r="BO1134" s="400"/>
      <c r="BP1134" s="81"/>
      <c r="BQ1134" s="81"/>
      <c r="BR1134" s="81"/>
      <c r="BS1134" s="81"/>
      <c r="BT1134" s="36"/>
      <c r="BU1134" s="36"/>
      <c r="BV1134" s="81"/>
      <c r="BW1134" s="81"/>
    </row>
    <row r="1135" spans="1:75" ht="15.75">
      <c r="A1135" s="395"/>
      <c r="B1135" s="396"/>
      <c r="C1135" s="156"/>
      <c r="D1135" s="271"/>
      <c r="E1135" s="156"/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  <c r="Q1135" s="156"/>
      <c r="R1135" s="156"/>
      <c r="S1135" s="156"/>
      <c r="T1135" s="156"/>
      <c r="U1135" s="157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L1135" s="81"/>
      <c r="AM1135" s="81"/>
      <c r="AN1135" s="81"/>
      <c r="AO1135" s="81"/>
      <c r="AP1135" s="81"/>
      <c r="AQ1135" s="81"/>
      <c r="AR1135" s="81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11"/>
      <c r="BF1135" s="11"/>
      <c r="BG1135" s="11"/>
      <c r="BH1135" s="11"/>
      <c r="BI1135" s="11"/>
      <c r="BJ1135" s="11"/>
      <c r="BK1135" s="11"/>
      <c r="BL1135" s="11"/>
      <c r="BN1135" s="36"/>
      <c r="BO1135" s="400"/>
      <c r="BP1135" s="81"/>
      <c r="BQ1135" s="81"/>
      <c r="BR1135" s="81"/>
      <c r="BS1135" s="81"/>
      <c r="BT1135" s="36"/>
      <c r="BU1135" s="36"/>
      <c r="BV1135" s="81"/>
      <c r="BW1135" s="81"/>
    </row>
    <row r="1136" spans="1:75" ht="15.75">
      <c r="A1136" s="395"/>
      <c r="B1136" s="396"/>
      <c r="C1136" s="156"/>
      <c r="D1136" s="271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  <c r="Q1136" s="156"/>
      <c r="R1136" s="156"/>
      <c r="S1136" s="156"/>
      <c r="T1136" s="156"/>
      <c r="U1136" s="157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L1136" s="81"/>
      <c r="AM1136" s="81"/>
      <c r="AN1136" s="81"/>
      <c r="AO1136" s="81"/>
      <c r="AP1136" s="81"/>
      <c r="AQ1136" s="81"/>
      <c r="AR1136" s="81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11"/>
      <c r="BF1136" s="11"/>
      <c r="BG1136" s="11"/>
      <c r="BH1136" s="11"/>
      <c r="BI1136" s="11"/>
      <c r="BJ1136" s="11"/>
      <c r="BK1136" s="11"/>
      <c r="BL1136" s="11"/>
      <c r="BN1136" s="36"/>
      <c r="BO1136" s="400"/>
      <c r="BP1136" s="81"/>
      <c r="BQ1136" s="81"/>
      <c r="BR1136" s="81"/>
      <c r="BS1136" s="81"/>
      <c r="BT1136" s="36"/>
      <c r="BU1136" s="36"/>
      <c r="BV1136" s="81"/>
      <c r="BW1136" s="81"/>
    </row>
    <row r="1137" spans="1:75" ht="15.75">
      <c r="A1137" s="395"/>
      <c r="B1137" s="396"/>
      <c r="C1137" s="156"/>
      <c r="D1137" s="271"/>
      <c r="E1137" s="156"/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  <c r="Q1137" s="156"/>
      <c r="R1137" s="156"/>
      <c r="S1137" s="156"/>
      <c r="T1137" s="156"/>
      <c r="U1137" s="157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L1137" s="81"/>
      <c r="AM1137" s="81"/>
      <c r="AN1137" s="81"/>
      <c r="AO1137" s="81"/>
      <c r="AP1137" s="81"/>
      <c r="AQ1137" s="81"/>
      <c r="AR1137" s="81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11"/>
      <c r="BF1137" s="11"/>
      <c r="BG1137" s="11"/>
      <c r="BH1137" s="11"/>
      <c r="BI1137" s="11"/>
      <c r="BJ1137" s="11"/>
      <c r="BK1137" s="11"/>
      <c r="BL1137" s="11"/>
      <c r="BN1137" s="36"/>
      <c r="BO1137" s="400"/>
      <c r="BP1137" s="81"/>
      <c r="BQ1137" s="81"/>
      <c r="BR1137" s="81"/>
      <c r="BS1137" s="81"/>
      <c r="BT1137" s="36"/>
      <c r="BU1137" s="36"/>
      <c r="BV1137" s="81"/>
      <c r="BW1137" s="81"/>
    </row>
    <row r="1138" spans="1:75" ht="15.75">
      <c r="A1138" s="395"/>
      <c r="B1138" s="396"/>
      <c r="C1138" s="156"/>
      <c r="D1138" s="271"/>
      <c r="E1138" s="156"/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  <c r="Q1138" s="156"/>
      <c r="R1138" s="156"/>
      <c r="S1138" s="156"/>
      <c r="T1138" s="156"/>
      <c r="U1138" s="157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L1138" s="81"/>
      <c r="AM1138" s="81"/>
      <c r="AN1138" s="81"/>
      <c r="AO1138" s="81"/>
      <c r="AP1138" s="81"/>
      <c r="AQ1138" s="81"/>
      <c r="AR1138" s="81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11"/>
      <c r="BF1138" s="11"/>
      <c r="BG1138" s="11"/>
      <c r="BH1138" s="11"/>
      <c r="BI1138" s="11"/>
      <c r="BJ1138" s="11"/>
      <c r="BK1138" s="11"/>
      <c r="BL1138" s="11"/>
      <c r="BN1138" s="36"/>
      <c r="BO1138" s="400"/>
      <c r="BP1138" s="81"/>
      <c r="BQ1138" s="81"/>
      <c r="BR1138" s="81"/>
      <c r="BS1138" s="81"/>
      <c r="BT1138" s="36"/>
      <c r="BU1138" s="36"/>
      <c r="BV1138" s="81"/>
      <c r="BW1138" s="81"/>
    </row>
    <row r="1139" spans="1:75" ht="15.75">
      <c r="A1139" s="395"/>
      <c r="B1139" s="396"/>
      <c r="C1139" s="156"/>
      <c r="D1139" s="271"/>
      <c r="E1139" s="156"/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  <c r="Q1139" s="156"/>
      <c r="R1139" s="156"/>
      <c r="S1139" s="156"/>
      <c r="T1139" s="156"/>
      <c r="U1139" s="157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L1139" s="81"/>
      <c r="AM1139" s="81"/>
      <c r="AN1139" s="81"/>
      <c r="AO1139" s="81"/>
      <c r="AP1139" s="81"/>
      <c r="AQ1139" s="81"/>
      <c r="AR1139" s="81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11"/>
      <c r="BF1139" s="11"/>
      <c r="BG1139" s="11"/>
      <c r="BH1139" s="11"/>
      <c r="BI1139" s="11"/>
      <c r="BJ1139" s="11"/>
      <c r="BK1139" s="11"/>
      <c r="BL1139" s="11"/>
      <c r="BN1139" s="36"/>
      <c r="BO1139" s="400"/>
      <c r="BP1139" s="81"/>
      <c r="BQ1139" s="81"/>
      <c r="BR1139" s="81"/>
      <c r="BS1139" s="81"/>
      <c r="BT1139" s="36"/>
      <c r="BU1139" s="36"/>
      <c r="BV1139" s="81"/>
      <c r="BW1139" s="81"/>
    </row>
    <row r="1140" spans="1:75" ht="15.75">
      <c r="A1140" s="395"/>
      <c r="B1140" s="396"/>
      <c r="C1140" s="156"/>
      <c r="D1140" s="271"/>
      <c r="E1140" s="156"/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  <c r="Q1140" s="156"/>
      <c r="R1140" s="156"/>
      <c r="S1140" s="156"/>
      <c r="T1140" s="156"/>
      <c r="U1140" s="157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L1140" s="81"/>
      <c r="AM1140" s="81"/>
      <c r="AN1140" s="81"/>
      <c r="AO1140" s="81"/>
      <c r="AP1140" s="81"/>
      <c r="AQ1140" s="81"/>
      <c r="AR1140" s="81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11"/>
      <c r="BF1140" s="11"/>
      <c r="BG1140" s="11"/>
      <c r="BH1140" s="11"/>
      <c r="BI1140" s="11"/>
      <c r="BJ1140" s="11"/>
      <c r="BK1140" s="11"/>
      <c r="BL1140" s="11"/>
      <c r="BN1140" s="36"/>
      <c r="BO1140" s="400"/>
      <c r="BP1140" s="81"/>
      <c r="BQ1140" s="81"/>
      <c r="BR1140" s="81"/>
      <c r="BS1140" s="81"/>
      <c r="BT1140" s="36"/>
      <c r="BU1140" s="36"/>
      <c r="BV1140" s="81"/>
      <c r="BW1140" s="81"/>
    </row>
    <row r="1141" spans="1:75" ht="15.75">
      <c r="A1141" s="395"/>
      <c r="B1141" s="396"/>
      <c r="C1141" s="156"/>
      <c r="D1141" s="271"/>
      <c r="E1141" s="156"/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  <c r="Q1141" s="156"/>
      <c r="R1141" s="156"/>
      <c r="S1141" s="156"/>
      <c r="T1141" s="156"/>
      <c r="U1141" s="157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L1141" s="81"/>
      <c r="AM1141" s="81"/>
      <c r="AN1141" s="81"/>
      <c r="AO1141" s="81"/>
      <c r="AP1141" s="81"/>
      <c r="AQ1141" s="81"/>
      <c r="AR1141" s="81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11"/>
      <c r="BF1141" s="11"/>
      <c r="BG1141" s="11"/>
      <c r="BH1141" s="11"/>
      <c r="BI1141" s="11"/>
      <c r="BJ1141" s="11"/>
      <c r="BK1141" s="11"/>
      <c r="BL1141" s="11"/>
      <c r="BN1141" s="36"/>
      <c r="BO1141" s="400"/>
      <c r="BP1141" s="81"/>
      <c r="BQ1141" s="81"/>
      <c r="BR1141" s="81"/>
      <c r="BS1141" s="81"/>
      <c r="BT1141" s="36"/>
      <c r="BU1141" s="36"/>
      <c r="BV1141" s="81"/>
      <c r="BW1141" s="81"/>
    </row>
    <row r="1142" spans="1:75" ht="15.75">
      <c r="A1142" s="395"/>
      <c r="B1142" s="396"/>
      <c r="C1142" s="156"/>
      <c r="D1142" s="271"/>
      <c r="E1142" s="156"/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  <c r="Q1142" s="156"/>
      <c r="R1142" s="156"/>
      <c r="S1142" s="156"/>
      <c r="T1142" s="156"/>
      <c r="U1142" s="157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L1142" s="81"/>
      <c r="AM1142" s="81"/>
      <c r="AN1142" s="81"/>
      <c r="AO1142" s="81"/>
      <c r="AP1142" s="81"/>
      <c r="AQ1142" s="81"/>
      <c r="AR1142" s="81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11"/>
      <c r="BF1142" s="11"/>
      <c r="BG1142" s="11"/>
      <c r="BH1142" s="11"/>
      <c r="BI1142" s="11"/>
      <c r="BJ1142" s="11"/>
      <c r="BK1142" s="11"/>
      <c r="BL1142" s="11"/>
      <c r="BN1142" s="36"/>
      <c r="BO1142" s="400"/>
      <c r="BP1142" s="81"/>
      <c r="BQ1142" s="81"/>
      <c r="BR1142" s="81"/>
      <c r="BS1142" s="81"/>
      <c r="BT1142" s="36"/>
      <c r="BU1142" s="36"/>
      <c r="BV1142" s="81"/>
      <c r="BW1142" s="81"/>
    </row>
    <row r="1143" spans="1:75" ht="15.75">
      <c r="A1143" s="395"/>
      <c r="B1143" s="396"/>
      <c r="C1143" s="156"/>
      <c r="D1143" s="271"/>
      <c r="E1143" s="156"/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6"/>
      <c r="Q1143" s="156"/>
      <c r="R1143" s="156"/>
      <c r="S1143" s="156"/>
      <c r="T1143" s="156"/>
      <c r="U1143" s="157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L1143" s="81"/>
      <c r="AM1143" s="81"/>
      <c r="AN1143" s="81"/>
      <c r="AO1143" s="81"/>
      <c r="AP1143" s="81"/>
      <c r="AQ1143" s="81"/>
      <c r="AR1143" s="81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11"/>
      <c r="BF1143" s="11"/>
      <c r="BG1143" s="11"/>
      <c r="BH1143" s="11"/>
      <c r="BI1143" s="11"/>
      <c r="BJ1143" s="11"/>
      <c r="BK1143" s="11"/>
      <c r="BL1143" s="11"/>
      <c r="BN1143" s="36"/>
      <c r="BO1143" s="400"/>
      <c r="BP1143" s="81"/>
      <c r="BQ1143" s="81"/>
      <c r="BR1143" s="81"/>
      <c r="BS1143" s="81"/>
      <c r="BT1143" s="36"/>
      <c r="BU1143" s="36"/>
      <c r="BV1143" s="81"/>
      <c r="BW1143" s="81"/>
    </row>
    <row r="1144" spans="1:75" ht="15.75">
      <c r="A1144" s="395"/>
      <c r="B1144" s="396"/>
      <c r="C1144" s="156"/>
      <c r="D1144" s="271"/>
      <c r="E1144" s="156"/>
      <c r="F1144" s="156"/>
      <c r="G1144" s="156"/>
      <c r="H1144" s="156"/>
      <c r="I1144" s="156"/>
      <c r="J1144" s="156"/>
      <c r="K1144" s="156"/>
      <c r="L1144" s="156"/>
      <c r="M1144" s="156"/>
      <c r="N1144" s="156"/>
      <c r="O1144" s="156"/>
      <c r="P1144" s="156"/>
      <c r="Q1144" s="156"/>
      <c r="R1144" s="156"/>
      <c r="S1144" s="156"/>
      <c r="T1144" s="156"/>
      <c r="U1144" s="157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L1144" s="81"/>
      <c r="AM1144" s="81"/>
      <c r="AN1144" s="81"/>
      <c r="AO1144" s="81"/>
      <c r="AP1144" s="81"/>
      <c r="AQ1144" s="81"/>
      <c r="AR1144" s="81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11"/>
      <c r="BF1144" s="11"/>
      <c r="BG1144" s="11"/>
      <c r="BH1144" s="11"/>
      <c r="BI1144" s="11"/>
      <c r="BJ1144" s="11"/>
      <c r="BK1144" s="11"/>
      <c r="BL1144" s="11"/>
      <c r="BN1144" s="36"/>
      <c r="BO1144" s="400"/>
      <c r="BP1144" s="81"/>
      <c r="BQ1144" s="81"/>
      <c r="BR1144" s="81"/>
      <c r="BS1144" s="81"/>
      <c r="BT1144" s="36"/>
      <c r="BU1144" s="36"/>
      <c r="BV1144" s="81"/>
      <c r="BW1144" s="81"/>
    </row>
    <row r="1145" spans="1:75" ht="15.75">
      <c r="A1145" s="395"/>
      <c r="B1145" s="396"/>
      <c r="C1145" s="156"/>
      <c r="D1145" s="271"/>
      <c r="E1145" s="156"/>
      <c r="F1145" s="156"/>
      <c r="G1145" s="156"/>
      <c r="H1145" s="156"/>
      <c r="I1145" s="156"/>
      <c r="J1145" s="156"/>
      <c r="K1145" s="156"/>
      <c r="L1145" s="156"/>
      <c r="M1145" s="156"/>
      <c r="N1145" s="156"/>
      <c r="O1145" s="156"/>
      <c r="P1145" s="156"/>
      <c r="Q1145" s="156"/>
      <c r="R1145" s="156"/>
      <c r="S1145" s="156"/>
      <c r="T1145" s="156"/>
      <c r="U1145" s="157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L1145" s="81"/>
      <c r="AM1145" s="81"/>
      <c r="AN1145" s="81"/>
      <c r="AO1145" s="81"/>
      <c r="AP1145" s="81"/>
      <c r="AQ1145" s="81"/>
      <c r="AR1145" s="81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11"/>
      <c r="BF1145" s="11"/>
      <c r="BG1145" s="11"/>
      <c r="BH1145" s="11"/>
      <c r="BI1145" s="11"/>
      <c r="BJ1145" s="11"/>
      <c r="BK1145" s="11"/>
      <c r="BL1145" s="11"/>
      <c r="BN1145" s="36"/>
      <c r="BO1145" s="400"/>
      <c r="BP1145" s="81"/>
      <c r="BQ1145" s="81"/>
      <c r="BR1145" s="81"/>
      <c r="BS1145" s="81"/>
      <c r="BT1145" s="36"/>
      <c r="BU1145" s="36"/>
      <c r="BV1145" s="81"/>
      <c r="BW1145" s="81"/>
    </row>
    <row r="1146" spans="1:75" ht="15.75">
      <c r="A1146" s="395"/>
      <c r="B1146" s="396"/>
      <c r="C1146" s="156"/>
      <c r="D1146" s="271"/>
      <c r="E1146" s="156"/>
      <c r="F1146" s="156"/>
      <c r="G1146" s="156"/>
      <c r="H1146" s="156"/>
      <c r="I1146" s="156"/>
      <c r="J1146" s="156"/>
      <c r="K1146" s="156"/>
      <c r="L1146" s="156"/>
      <c r="M1146" s="156"/>
      <c r="N1146" s="156"/>
      <c r="O1146" s="156"/>
      <c r="P1146" s="156"/>
      <c r="Q1146" s="156"/>
      <c r="R1146" s="156"/>
      <c r="S1146" s="156"/>
      <c r="T1146" s="156"/>
      <c r="U1146" s="157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L1146" s="81"/>
      <c r="AM1146" s="81"/>
      <c r="AN1146" s="81"/>
      <c r="AO1146" s="81"/>
      <c r="AP1146" s="81"/>
      <c r="AQ1146" s="81"/>
      <c r="AR1146" s="81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11"/>
      <c r="BF1146" s="11"/>
      <c r="BG1146" s="11"/>
      <c r="BH1146" s="11"/>
      <c r="BI1146" s="11"/>
      <c r="BJ1146" s="11"/>
      <c r="BK1146" s="11"/>
      <c r="BL1146" s="11"/>
      <c r="BN1146" s="36"/>
      <c r="BO1146" s="400"/>
      <c r="BP1146" s="81"/>
      <c r="BQ1146" s="81"/>
      <c r="BR1146" s="81"/>
      <c r="BS1146" s="81"/>
      <c r="BT1146" s="36"/>
      <c r="BU1146" s="36"/>
      <c r="BV1146" s="81"/>
      <c r="BW1146" s="81"/>
    </row>
    <row r="1147" spans="1:75" ht="15.75">
      <c r="A1147" s="395"/>
      <c r="B1147" s="396"/>
      <c r="C1147" s="156"/>
      <c r="D1147" s="271"/>
      <c r="E1147" s="156"/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6"/>
      <c r="P1147" s="156"/>
      <c r="Q1147" s="156"/>
      <c r="R1147" s="156"/>
      <c r="S1147" s="156"/>
      <c r="T1147" s="156"/>
      <c r="U1147" s="157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L1147" s="81"/>
      <c r="AM1147" s="81"/>
      <c r="AN1147" s="81"/>
      <c r="AO1147" s="81"/>
      <c r="AP1147" s="81"/>
      <c r="AQ1147" s="81"/>
      <c r="AR1147" s="81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11"/>
      <c r="BF1147" s="11"/>
      <c r="BG1147" s="11"/>
      <c r="BH1147" s="11"/>
      <c r="BI1147" s="11"/>
      <c r="BJ1147" s="11"/>
      <c r="BK1147" s="11"/>
      <c r="BL1147" s="11"/>
      <c r="BN1147" s="36"/>
      <c r="BO1147" s="400"/>
      <c r="BP1147" s="81"/>
      <c r="BQ1147" s="81"/>
      <c r="BR1147" s="81"/>
      <c r="BS1147" s="81"/>
      <c r="BT1147" s="36"/>
      <c r="BU1147" s="36"/>
      <c r="BV1147" s="81"/>
      <c r="BW1147" s="81"/>
    </row>
    <row r="1148" spans="1:75" ht="15.75">
      <c r="A1148" s="395"/>
      <c r="B1148" s="396"/>
      <c r="C1148" s="156"/>
      <c r="D1148" s="271"/>
      <c r="E1148" s="156"/>
      <c r="F1148" s="156"/>
      <c r="G1148" s="156"/>
      <c r="H1148" s="156"/>
      <c r="I1148" s="156"/>
      <c r="J1148" s="156"/>
      <c r="K1148" s="156"/>
      <c r="L1148" s="156"/>
      <c r="M1148" s="156"/>
      <c r="N1148" s="156"/>
      <c r="O1148" s="156"/>
      <c r="P1148" s="156"/>
      <c r="Q1148" s="156"/>
      <c r="R1148" s="156"/>
      <c r="S1148" s="156"/>
      <c r="T1148" s="156"/>
      <c r="U1148" s="157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L1148" s="81"/>
      <c r="AM1148" s="81"/>
      <c r="AN1148" s="81"/>
      <c r="AO1148" s="81"/>
      <c r="AP1148" s="81"/>
      <c r="AQ1148" s="81"/>
      <c r="AR1148" s="81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11"/>
      <c r="BF1148" s="11"/>
      <c r="BG1148" s="11"/>
      <c r="BH1148" s="11"/>
      <c r="BI1148" s="11"/>
      <c r="BJ1148" s="11"/>
      <c r="BK1148" s="11"/>
      <c r="BL1148" s="11"/>
      <c r="BN1148" s="36"/>
      <c r="BO1148" s="400"/>
      <c r="BP1148" s="81"/>
      <c r="BQ1148" s="81"/>
      <c r="BR1148" s="81"/>
      <c r="BS1148" s="81"/>
      <c r="BT1148" s="36"/>
      <c r="BU1148" s="36"/>
      <c r="BV1148" s="81"/>
      <c r="BW1148" s="81"/>
    </row>
    <row r="1149" spans="1:75" ht="15.75">
      <c r="A1149" s="395"/>
      <c r="B1149" s="396"/>
      <c r="C1149" s="156"/>
      <c r="D1149" s="271"/>
      <c r="E1149" s="156"/>
      <c r="F1149" s="156"/>
      <c r="G1149" s="156"/>
      <c r="H1149" s="156"/>
      <c r="I1149" s="156"/>
      <c r="J1149" s="156"/>
      <c r="K1149" s="156"/>
      <c r="L1149" s="156"/>
      <c r="M1149" s="156"/>
      <c r="N1149" s="156"/>
      <c r="O1149" s="156"/>
      <c r="P1149" s="156"/>
      <c r="Q1149" s="156"/>
      <c r="R1149" s="156"/>
      <c r="S1149" s="156"/>
      <c r="T1149" s="156"/>
      <c r="U1149" s="157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L1149" s="81"/>
      <c r="AM1149" s="81"/>
      <c r="AN1149" s="81"/>
      <c r="AO1149" s="81"/>
      <c r="AP1149" s="81"/>
      <c r="AQ1149" s="81"/>
      <c r="AR1149" s="81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11"/>
      <c r="BF1149" s="11"/>
      <c r="BG1149" s="11"/>
      <c r="BH1149" s="11"/>
      <c r="BI1149" s="11"/>
      <c r="BJ1149" s="11"/>
      <c r="BK1149" s="11"/>
      <c r="BL1149" s="11"/>
      <c r="BN1149" s="36"/>
      <c r="BO1149" s="400"/>
      <c r="BP1149" s="81"/>
      <c r="BQ1149" s="81"/>
      <c r="BR1149" s="81"/>
      <c r="BS1149" s="81"/>
      <c r="BT1149" s="36"/>
      <c r="BU1149" s="36"/>
      <c r="BV1149" s="81"/>
      <c r="BW1149" s="81"/>
    </row>
    <row r="1150" spans="1:75" ht="15.75">
      <c r="A1150" s="395"/>
      <c r="B1150" s="396"/>
      <c r="C1150" s="156"/>
      <c r="D1150" s="271"/>
      <c r="E1150" s="156"/>
      <c r="F1150" s="156"/>
      <c r="G1150" s="156"/>
      <c r="H1150" s="156"/>
      <c r="I1150" s="156"/>
      <c r="J1150" s="156"/>
      <c r="K1150" s="156"/>
      <c r="L1150" s="156"/>
      <c r="M1150" s="156"/>
      <c r="N1150" s="156"/>
      <c r="O1150" s="156"/>
      <c r="P1150" s="156"/>
      <c r="Q1150" s="156"/>
      <c r="R1150" s="156"/>
      <c r="S1150" s="156"/>
      <c r="T1150" s="156"/>
      <c r="U1150" s="157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L1150" s="81"/>
      <c r="AM1150" s="81"/>
      <c r="AN1150" s="81"/>
      <c r="AO1150" s="81"/>
      <c r="AP1150" s="81"/>
      <c r="AQ1150" s="81"/>
      <c r="AR1150" s="81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11"/>
      <c r="BF1150" s="11"/>
      <c r="BG1150" s="11"/>
      <c r="BH1150" s="11"/>
      <c r="BI1150" s="11"/>
      <c r="BJ1150" s="11"/>
      <c r="BK1150" s="11"/>
      <c r="BL1150" s="11"/>
      <c r="BN1150" s="36"/>
      <c r="BO1150" s="400"/>
      <c r="BP1150" s="81"/>
      <c r="BQ1150" s="81"/>
      <c r="BR1150" s="81"/>
      <c r="BS1150" s="81"/>
      <c r="BT1150" s="36"/>
      <c r="BU1150" s="36"/>
      <c r="BV1150" s="81"/>
      <c r="BW1150" s="81"/>
    </row>
    <row r="1151" spans="1:75" ht="15.75">
      <c r="A1151" s="395"/>
      <c r="B1151" s="396"/>
      <c r="C1151" s="156"/>
      <c r="D1151" s="271"/>
      <c r="E1151" s="156"/>
      <c r="F1151" s="156"/>
      <c r="G1151" s="156"/>
      <c r="H1151" s="156"/>
      <c r="I1151" s="156"/>
      <c r="J1151" s="156"/>
      <c r="K1151" s="156"/>
      <c r="L1151" s="156"/>
      <c r="M1151" s="156"/>
      <c r="N1151" s="156"/>
      <c r="O1151" s="156"/>
      <c r="P1151" s="156"/>
      <c r="Q1151" s="156"/>
      <c r="R1151" s="156"/>
      <c r="S1151" s="156"/>
      <c r="T1151" s="156"/>
      <c r="U1151" s="157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L1151" s="81"/>
      <c r="AM1151" s="81"/>
      <c r="AN1151" s="81"/>
      <c r="AO1151" s="81"/>
      <c r="AP1151" s="81"/>
      <c r="AQ1151" s="81"/>
      <c r="AR1151" s="81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11"/>
      <c r="BF1151" s="11"/>
      <c r="BG1151" s="11"/>
      <c r="BH1151" s="11"/>
      <c r="BI1151" s="11"/>
      <c r="BJ1151" s="11"/>
      <c r="BK1151" s="11"/>
      <c r="BL1151" s="11"/>
      <c r="BN1151" s="36"/>
      <c r="BO1151" s="400"/>
      <c r="BP1151" s="81"/>
      <c r="BQ1151" s="81"/>
      <c r="BR1151" s="81"/>
      <c r="BS1151" s="81"/>
      <c r="BT1151" s="36"/>
      <c r="BU1151" s="36"/>
      <c r="BV1151" s="81"/>
      <c r="BW1151" s="81"/>
    </row>
    <row r="1152" spans="1:75" ht="15.75">
      <c r="A1152" s="395"/>
      <c r="B1152" s="396"/>
      <c r="C1152" s="156"/>
      <c r="D1152" s="271"/>
      <c r="E1152" s="156"/>
      <c r="F1152" s="156"/>
      <c r="G1152" s="156"/>
      <c r="H1152" s="156"/>
      <c r="I1152" s="156"/>
      <c r="J1152" s="156"/>
      <c r="K1152" s="156"/>
      <c r="L1152" s="156"/>
      <c r="M1152" s="156"/>
      <c r="N1152" s="156"/>
      <c r="O1152" s="156"/>
      <c r="P1152" s="156"/>
      <c r="Q1152" s="156"/>
      <c r="R1152" s="156"/>
      <c r="S1152" s="156"/>
      <c r="T1152" s="156"/>
      <c r="U1152" s="157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L1152" s="81"/>
      <c r="AM1152" s="81"/>
      <c r="AN1152" s="81"/>
      <c r="AO1152" s="81"/>
      <c r="AP1152" s="81"/>
      <c r="AQ1152" s="81"/>
      <c r="AR1152" s="81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11"/>
      <c r="BF1152" s="11"/>
      <c r="BG1152" s="11"/>
      <c r="BH1152" s="11"/>
      <c r="BI1152" s="11"/>
      <c r="BJ1152" s="11"/>
      <c r="BK1152" s="11"/>
      <c r="BL1152" s="11"/>
      <c r="BN1152" s="36"/>
      <c r="BO1152" s="400"/>
      <c r="BP1152" s="81"/>
      <c r="BQ1152" s="81"/>
      <c r="BR1152" s="81"/>
      <c r="BS1152" s="81"/>
      <c r="BT1152" s="36"/>
      <c r="BU1152" s="36"/>
      <c r="BV1152" s="81"/>
      <c r="BW1152" s="81"/>
    </row>
    <row r="1153" spans="1:75" ht="15.75">
      <c r="A1153" s="395"/>
      <c r="B1153" s="396"/>
      <c r="C1153" s="156"/>
      <c r="D1153" s="271"/>
      <c r="E1153" s="156"/>
      <c r="F1153" s="156"/>
      <c r="G1153" s="156"/>
      <c r="H1153" s="156"/>
      <c r="I1153" s="156"/>
      <c r="J1153" s="156"/>
      <c r="K1153" s="156"/>
      <c r="L1153" s="156"/>
      <c r="M1153" s="156"/>
      <c r="N1153" s="156"/>
      <c r="O1153" s="156"/>
      <c r="P1153" s="156"/>
      <c r="Q1153" s="156"/>
      <c r="R1153" s="156"/>
      <c r="S1153" s="156"/>
      <c r="T1153" s="156"/>
      <c r="U1153" s="157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L1153" s="81"/>
      <c r="AM1153" s="81"/>
      <c r="AN1153" s="81"/>
      <c r="AO1153" s="81"/>
      <c r="AP1153" s="81"/>
      <c r="AQ1153" s="81"/>
      <c r="AR1153" s="81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11"/>
      <c r="BF1153" s="11"/>
      <c r="BG1153" s="11"/>
      <c r="BH1153" s="11"/>
      <c r="BI1153" s="11"/>
      <c r="BJ1153" s="11"/>
      <c r="BK1153" s="11"/>
      <c r="BL1153" s="11"/>
      <c r="BN1153" s="36"/>
      <c r="BO1153" s="400"/>
      <c r="BP1153" s="81"/>
      <c r="BQ1153" s="81"/>
      <c r="BR1153" s="81"/>
      <c r="BS1153" s="81"/>
      <c r="BT1153" s="36"/>
      <c r="BU1153" s="36"/>
      <c r="BV1153" s="81"/>
      <c r="BW1153" s="81"/>
    </row>
    <row r="1154" spans="1:75" ht="15.75">
      <c r="A1154" s="395"/>
      <c r="B1154" s="396"/>
      <c r="C1154" s="156"/>
      <c r="D1154" s="271"/>
      <c r="E1154" s="156"/>
      <c r="F1154" s="156"/>
      <c r="G1154" s="156"/>
      <c r="H1154" s="156"/>
      <c r="I1154" s="156"/>
      <c r="J1154" s="156"/>
      <c r="K1154" s="156"/>
      <c r="L1154" s="156"/>
      <c r="M1154" s="156"/>
      <c r="N1154" s="156"/>
      <c r="O1154" s="156"/>
      <c r="P1154" s="156"/>
      <c r="Q1154" s="156"/>
      <c r="R1154" s="156"/>
      <c r="S1154" s="156"/>
      <c r="T1154" s="156"/>
      <c r="U1154" s="157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L1154" s="81"/>
      <c r="AM1154" s="81"/>
      <c r="AN1154" s="81"/>
      <c r="AO1154" s="81"/>
      <c r="AP1154" s="81"/>
      <c r="AQ1154" s="81"/>
      <c r="AR1154" s="81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11"/>
      <c r="BF1154" s="11"/>
      <c r="BG1154" s="11"/>
      <c r="BH1154" s="11"/>
      <c r="BI1154" s="11"/>
      <c r="BJ1154" s="11"/>
      <c r="BK1154" s="11"/>
      <c r="BL1154" s="11"/>
      <c r="BN1154" s="36"/>
      <c r="BO1154" s="400"/>
      <c r="BP1154" s="81"/>
      <c r="BQ1154" s="81"/>
      <c r="BR1154" s="81"/>
      <c r="BS1154" s="81"/>
      <c r="BT1154" s="36"/>
      <c r="BU1154" s="36"/>
      <c r="BV1154" s="81"/>
      <c r="BW1154" s="81"/>
    </row>
    <row r="1155" spans="1:75" ht="15.75">
      <c r="A1155" s="395"/>
      <c r="B1155" s="396"/>
      <c r="C1155" s="156"/>
      <c r="D1155" s="271"/>
      <c r="E1155" s="156"/>
      <c r="F1155" s="156"/>
      <c r="G1155" s="156"/>
      <c r="H1155" s="156"/>
      <c r="I1155" s="156"/>
      <c r="J1155" s="156"/>
      <c r="K1155" s="156"/>
      <c r="L1155" s="156"/>
      <c r="M1155" s="156"/>
      <c r="N1155" s="156"/>
      <c r="O1155" s="156"/>
      <c r="P1155" s="156"/>
      <c r="Q1155" s="156"/>
      <c r="R1155" s="156"/>
      <c r="S1155" s="156"/>
      <c r="T1155" s="156"/>
      <c r="U1155" s="157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L1155" s="81"/>
      <c r="AM1155" s="81"/>
      <c r="AN1155" s="81"/>
      <c r="AO1155" s="81"/>
      <c r="AP1155" s="81"/>
      <c r="AQ1155" s="81"/>
      <c r="AR1155" s="81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11"/>
      <c r="BF1155" s="11"/>
      <c r="BG1155" s="11"/>
      <c r="BH1155" s="11"/>
      <c r="BI1155" s="11"/>
      <c r="BJ1155" s="11"/>
      <c r="BK1155" s="11"/>
      <c r="BL1155" s="11"/>
      <c r="BN1155" s="36"/>
      <c r="BO1155" s="400"/>
      <c r="BP1155" s="81"/>
      <c r="BQ1155" s="81"/>
      <c r="BR1155" s="81"/>
      <c r="BS1155" s="81"/>
      <c r="BT1155" s="36"/>
      <c r="BU1155" s="36"/>
      <c r="BV1155" s="81"/>
      <c r="BW1155" s="81"/>
    </row>
    <row r="1156" spans="1:75" ht="15.75">
      <c r="A1156" s="395"/>
      <c r="B1156" s="396"/>
      <c r="C1156" s="156"/>
      <c r="D1156" s="271"/>
      <c r="E1156" s="156"/>
      <c r="F1156" s="156"/>
      <c r="G1156" s="156"/>
      <c r="H1156" s="156"/>
      <c r="I1156" s="156"/>
      <c r="J1156" s="156"/>
      <c r="K1156" s="156"/>
      <c r="L1156" s="156"/>
      <c r="M1156" s="156"/>
      <c r="N1156" s="156"/>
      <c r="O1156" s="156"/>
      <c r="P1156" s="156"/>
      <c r="Q1156" s="156"/>
      <c r="R1156" s="156"/>
      <c r="S1156" s="156"/>
      <c r="T1156" s="156"/>
      <c r="U1156" s="157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L1156" s="81"/>
      <c r="AM1156" s="81"/>
      <c r="AN1156" s="81"/>
      <c r="AO1156" s="81"/>
      <c r="AP1156" s="81"/>
      <c r="AQ1156" s="81"/>
      <c r="AR1156" s="81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11"/>
      <c r="BF1156" s="11"/>
      <c r="BG1156" s="11"/>
      <c r="BH1156" s="11"/>
      <c r="BI1156" s="11"/>
      <c r="BJ1156" s="11"/>
      <c r="BK1156" s="11"/>
      <c r="BL1156" s="11"/>
      <c r="BN1156" s="36"/>
      <c r="BO1156" s="400"/>
      <c r="BP1156" s="81"/>
      <c r="BQ1156" s="81"/>
      <c r="BR1156" s="81"/>
      <c r="BS1156" s="81"/>
      <c r="BT1156" s="36"/>
      <c r="BU1156" s="36"/>
      <c r="BV1156" s="81"/>
      <c r="BW1156" s="81"/>
    </row>
    <row r="1157" spans="1:75" ht="15.75">
      <c r="A1157" s="395"/>
      <c r="B1157" s="396"/>
      <c r="C1157" s="156"/>
      <c r="D1157" s="271"/>
      <c r="E1157" s="156"/>
      <c r="F1157" s="156"/>
      <c r="G1157" s="156"/>
      <c r="H1157" s="156"/>
      <c r="I1157" s="156"/>
      <c r="J1157" s="156"/>
      <c r="K1157" s="156"/>
      <c r="L1157" s="156"/>
      <c r="M1157" s="156"/>
      <c r="N1157" s="156"/>
      <c r="O1157" s="156"/>
      <c r="P1157" s="156"/>
      <c r="Q1157" s="156"/>
      <c r="R1157" s="156"/>
      <c r="S1157" s="156"/>
      <c r="T1157" s="156"/>
      <c r="U1157" s="157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L1157" s="81"/>
      <c r="AM1157" s="81"/>
      <c r="AN1157" s="81"/>
      <c r="AO1157" s="81"/>
      <c r="AP1157" s="81"/>
      <c r="AQ1157" s="81"/>
      <c r="AR1157" s="81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11"/>
      <c r="BF1157" s="11"/>
      <c r="BG1157" s="11"/>
      <c r="BH1157" s="11"/>
      <c r="BI1157" s="11"/>
      <c r="BJ1157" s="11"/>
      <c r="BK1157" s="11"/>
      <c r="BL1157" s="11"/>
      <c r="BN1157" s="36"/>
      <c r="BO1157" s="400"/>
      <c r="BP1157" s="81"/>
      <c r="BQ1157" s="81"/>
      <c r="BR1157" s="81"/>
      <c r="BS1157" s="81"/>
      <c r="BT1157" s="36"/>
      <c r="BU1157" s="36"/>
      <c r="BV1157" s="81"/>
      <c r="BW1157" s="81"/>
    </row>
    <row r="1158" spans="1:75" ht="15.75">
      <c r="A1158" s="395"/>
      <c r="B1158" s="396"/>
      <c r="C1158" s="156"/>
      <c r="D1158" s="271"/>
      <c r="E1158" s="156"/>
      <c r="F1158" s="156"/>
      <c r="G1158" s="156"/>
      <c r="H1158" s="156"/>
      <c r="I1158" s="156"/>
      <c r="J1158" s="156"/>
      <c r="K1158" s="156"/>
      <c r="L1158" s="156"/>
      <c r="M1158" s="156"/>
      <c r="N1158" s="156"/>
      <c r="O1158" s="156"/>
      <c r="P1158" s="156"/>
      <c r="Q1158" s="156"/>
      <c r="R1158" s="156"/>
      <c r="S1158" s="156"/>
      <c r="T1158" s="156"/>
      <c r="U1158" s="157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L1158" s="81"/>
      <c r="AM1158" s="81"/>
      <c r="AN1158" s="81"/>
      <c r="AO1158" s="81"/>
      <c r="AP1158" s="81"/>
      <c r="AQ1158" s="81"/>
      <c r="AR1158" s="81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11"/>
      <c r="BF1158" s="11"/>
      <c r="BG1158" s="11"/>
      <c r="BH1158" s="11"/>
      <c r="BI1158" s="11"/>
      <c r="BJ1158" s="11"/>
      <c r="BK1158" s="11"/>
      <c r="BL1158" s="11"/>
      <c r="BN1158" s="36"/>
      <c r="BO1158" s="400"/>
      <c r="BP1158" s="81"/>
      <c r="BQ1158" s="81"/>
      <c r="BR1158" s="81"/>
      <c r="BS1158" s="81"/>
      <c r="BT1158" s="36"/>
      <c r="BU1158" s="36"/>
      <c r="BV1158" s="81"/>
      <c r="BW1158" s="81"/>
    </row>
    <row r="1159" spans="1:75" ht="15.75">
      <c r="A1159" s="395"/>
      <c r="B1159" s="396"/>
      <c r="C1159" s="156"/>
      <c r="D1159" s="271"/>
      <c r="E1159" s="156"/>
      <c r="F1159" s="156"/>
      <c r="G1159" s="156"/>
      <c r="H1159" s="156"/>
      <c r="I1159" s="156"/>
      <c r="J1159" s="156"/>
      <c r="K1159" s="156"/>
      <c r="L1159" s="156"/>
      <c r="M1159" s="156"/>
      <c r="N1159" s="156"/>
      <c r="O1159" s="156"/>
      <c r="P1159" s="156"/>
      <c r="Q1159" s="156"/>
      <c r="R1159" s="156"/>
      <c r="S1159" s="156"/>
      <c r="T1159" s="156"/>
      <c r="U1159" s="157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L1159" s="81"/>
      <c r="AM1159" s="81"/>
      <c r="AN1159" s="81"/>
      <c r="AO1159" s="81"/>
      <c r="AP1159" s="81"/>
      <c r="AQ1159" s="81"/>
      <c r="AR1159" s="81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11"/>
      <c r="BF1159" s="11"/>
      <c r="BG1159" s="11"/>
      <c r="BH1159" s="11"/>
      <c r="BI1159" s="11"/>
      <c r="BJ1159" s="11"/>
      <c r="BK1159" s="11"/>
      <c r="BL1159" s="11"/>
      <c r="BN1159" s="36"/>
      <c r="BO1159" s="400"/>
      <c r="BP1159" s="81"/>
      <c r="BQ1159" s="81"/>
      <c r="BR1159" s="81"/>
      <c r="BS1159" s="81"/>
      <c r="BT1159" s="36"/>
      <c r="BU1159" s="36"/>
      <c r="BV1159" s="81"/>
      <c r="BW1159" s="81"/>
    </row>
    <row r="1160" spans="1:75" ht="15.75">
      <c r="A1160" s="395"/>
      <c r="B1160" s="396"/>
      <c r="C1160" s="156"/>
      <c r="D1160" s="271"/>
      <c r="E1160" s="156"/>
      <c r="F1160" s="156"/>
      <c r="G1160" s="156"/>
      <c r="H1160" s="156"/>
      <c r="I1160" s="156"/>
      <c r="J1160" s="156"/>
      <c r="K1160" s="156"/>
      <c r="L1160" s="156"/>
      <c r="M1160" s="156"/>
      <c r="N1160" s="156"/>
      <c r="O1160" s="156"/>
      <c r="P1160" s="156"/>
      <c r="Q1160" s="156"/>
      <c r="R1160" s="156"/>
      <c r="S1160" s="156"/>
      <c r="T1160" s="156"/>
      <c r="U1160" s="157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L1160" s="81"/>
      <c r="AM1160" s="81"/>
      <c r="AN1160" s="81"/>
      <c r="AO1160" s="81"/>
      <c r="AP1160" s="81"/>
      <c r="AQ1160" s="81"/>
      <c r="AR1160" s="81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11"/>
      <c r="BF1160" s="11"/>
      <c r="BG1160" s="11"/>
      <c r="BH1160" s="11"/>
      <c r="BI1160" s="11"/>
      <c r="BJ1160" s="11"/>
      <c r="BK1160" s="11"/>
      <c r="BL1160" s="11"/>
      <c r="BN1160" s="36"/>
      <c r="BO1160" s="400"/>
      <c r="BP1160" s="81"/>
      <c r="BQ1160" s="81"/>
      <c r="BR1160" s="81"/>
      <c r="BS1160" s="81"/>
      <c r="BT1160" s="36"/>
      <c r="BU1160" s="36"/>
      <c r="BV1160" s="81"/>
      <c r="BW1160" s="81"/>
    </row>
    <row r="1161" spans="1:75" ht="15.75">
      <c r="A1161" s="395"/>
      <c r="B1161" s="396"/>
      <c r="C1161" s="156"/>
      <c r="D1161" s="271"/>
      <c r="E1161" s="156"/>
      <c r="F1161" s="156"/>
      <c r="G1161" s="156"/>
      <c r="H1161" s="156"/>
      <c r="I1161" s="156"/>
      <c r="J1161" s="156"/>
      <c r="K1161" s="156"/>
      <c r="L1161" s="156"/>
      <c r="M1161" s="156"/>
      <c r="N1161" s="156"/>
      <c r="O1161" s="156"/>
      <c r="P1161" s="156"/>
      <c r="Q1161" s="156"/>
      <c r="R1161" s="156"/>
      <c r="S1161" s="156"/>
      <c r="T1161" s="156"/>
      <c r="U1161" s="157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L1161" s="81"/>
      <c r="AM1161" s="81"/>
      <c r="AN1161" s="81"/>
      <c r="AO1161" s="81"/>
      <c r="AP1161" s="81"/>
      <c r="AQ1161" s="81"/>
      <c r="AR1161" s="81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11"/>
      <c r="BF1161" s="11"/>
      <c r="BG1161" s="11"/>
      <c r="BH1161" s="11"/>
      <c r="BI1161" s="11"/>
      <c r="BJ1161" s="11"/>
      <c r="BK1161" s="11"/>
      <c r="BL1161" s="11"/>
      <c r="BN1161" s="36"/>
      <c r="BO1161" s="400"/>
      <c r="BP1161" s="81"/>
      <c r="BQ1161" s="81"/>
      <c r="BR1161" s="81"/>
      <c r="BS1161" s="81"/>
      <c r="BT1161" s="36"/>
      <c r="BU1161" s="36"/>
      <c r="BV1161" s="81"/>
      <c r="BW1161" s="81"/>
    </row>
    <row r="1162" spans="1:75" ht="15.75">
      <c r="A1162" s="395"/>
      <c r="B1162" s="396"/>
      <c r="C1162" s="156"/>
      <c r="D1162" s="271"/>
      <c r="E1162" s="156"/>
      <c r="F1162" s="156"/>
      <c r="G1162" s="156"/>
      <c r="H1162" s="156"/>
      <c r="I1162" s="156"/>
      <c r="J1162" s="156"/>
      <c r="K1162" s="156"/>
      <c r="L1162" s="156"/>
      <c r="M1162" s="156"/>
      <c r="N1162" s="156"/>
      <c r="O1162" s="156"/>
      <c r="P1162" s="156"/>
      <c r="Q1162" s="156"/>
      <c r="R1162" s="156"/>
      <c r="S1162" s="156"/>
      <c r="T1162" s="156"/>
      <c r="U1162" s="157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L1162" s="81"/>
      <c r="AM1162" s="81"/>
      <c r="AN1162" s="81"/>
      <c r="AO1162" s="81"/>
      <c r="AP1162" s="81"/>
      <c r="AQ1162" s="81"/>
      <c r="AR1162" s="81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11"/>
      <c r="BF1162" s="11"/>
      <c r="BG1162" s="11"/>
      <c r="BH1162" s="11"/>
      <c r="BI1162" s="11"/>
      <c r="BJ1162" s="11"/>
      <c r="BK1162" s="11"/>
      <c r="BL1162" s="11"/>
      <c r="BN1162" s="36"/>
      <c r="BO1162" s="400"/>
      <c r="BP1162" s="81"/>
      <c r="BQ1162" s="81"/>
      <c r="BR1162" s="81"/>
      <c r="BS1162" s="81"/>
      <c r="BT1162" s="36"/>
      <c r="BU1162" s="36"/>
      <c r="BV1162" s="81"/>
      <c r="BW1162" s="81"/>
    </row>
    <row r="1163" spans="1:75" ht="15.75">
      <c r="A1163" s="395"/>
      <c r="B1163" s="396"/>
      <c r="C1163" s="156"/>
      <c r="D1163" s="271"/>
      <c r="E1163" s="156"/>
      <c r="F1163" s="156"/>
      <c r="G1163" s="156"/>
      <c r="H1163" s="156"/>
      <c r="I1163" s="156"/>
      <c r="J1163" s="156"/>
      <c r="K1163" s="156"/>
      <c r="L1163" s="156"/>
      <c r="M1163" s="156"/>
      <c r="N1163" s="156"/>
      <c r="O1163" s="156"/>
      <c r="P1163" s="156"/>
      <c r="Q1163" s="156"/>
      <c r="R1163" s="156"/>
      <c r="S1163" s="156"/>
      <c r="T1163" s="156"/>
      <c r="U1163" s="157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L1163" s="81"/>
      <c r="AM1163" s="81"/>
      <c r="AN1163" s="81"/>
      <c r="AO1163" s="81"/>
      <c r="AP1163" s="81"/>
      <c r="AQ1163" s="81"/>
      <c r="AR1163" s="81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11"/>
      <c r="BF1163" s="11"/>
      <c r="BG1163" s="11"/>
      <c r="BH1163" s="11"/>
      <c r="BI1163" s="11"/>
      <c r="BJ1163" s="11"/>
      <c r="BK1163" s="11"/>
      <c r="BL1163" s="11"/>
      <c r="BN1163" s="36"/>
      <c r="BO1163" s="400"/>
      <c r="BP1163" s="81"/>
      <c r="BQ1163" s="81"/>
      <c r="BR1163" s="81"/>
      <c r="BS1163" s="81"/>
      <c r="BT1163" s="36"/>
      <c r="BU1163" s="36"/>
      <c r="BV1163" s="81"/>
      <c r="BW1163" s="81"/>
    </row>
    <row r="1164" spans="1:75" ht="15.75">
      <c r="A1164" s="395"/>
      <c r="B1164" s="396"/>
      <c r="C1164" s="156"/>
      <c r="D1164" s="271"/>
      <c r="E1164" s="156"/>
      <c r="F1164" s="156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  <c r="Q1164" s="156"/>
      <c r="R1164" s="156"/>
      <c r="S1164" s="156"/>
      <c r="T1164" s="156"/>
      <c r="U1164" s="157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L1164" s="81"/>
      <c r="AM1164" s="81"/>
      <c r="AN1164" s="81"/>
      <c r="AO1164" s="81"/>
      <c r="AP1164" s="81"/>
      <c r="AQ1164" s="81"/>
      <c r="AR1164" s="81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11"/>
      <c r="BF1164" s="11"/>
      <c r="BG1164" s="11"/>
      <c r="BH1164" s="11"/>
      <c r="BI1164" s="11"/>
      <c r="BJ1164" s="11"/>
      <c r="BK1164" s="11"/>
      <c r="BL1164" s="11"/>
      <c r="BN1164" s="36"/>
      <c r="BO1164" s="400"/>
      <c r="BP1164" s="81"/>
      <c r="BQ1164" s="81"/>
      <c r="BR1164" s="81"/>
      <c r="BS1164" s="81"/>
      <c r="BT1164" s="36"/>
      <c r="BU1164" s="36"/>
      <c r="BV1164" s="81"/>
      <c r="BW1164" s="81"/>
    </row>
    <row r="1165" spans="1:75" ht="15.75">
      <c r="A1165" s="395"/>
      <c r="B1165" s="396"/>
      <c r="C1165" s="156"/>
      <c r="D1165" s="271"/>
      <c r="E1165" s="156"/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  <c r="Q1165" s="156"/>
      <c r="R1165" s="156"/>
      <c r="S1165" s="156"/>
      <c r="T1165" s="156"/>
      <c r="U1165" s="157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L1165" s="81"/>
      <c r="AM1165" s="81"/>
      <c r="AN1165" s="81"/>
      <c r="AO1165" s="81"/>
      <c r="AP1165" s="81"/>
      <c r="AQ1165" s="81"/>
      <c r="AR1165" s="81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11"/>
      <c r="BF1165" s="11"/>
      <c r="BG1165" s="11"/>
      <c r="BH1165" s="11"/>
      <c r="BI1165" s="11"/>
      <c r="BJ1165" s="11"/>
      <c r="BK1165" s="11"/>
      <c r="BL1165" s="11"/>
      <c r="BN1165" s="36"/>
      <c r="BO1165" s="400"/>
      <c r="BP1165" s="81"/>
      <c r="BQ1165" s="81"/>
      <c r="BR1165" s="81"/>
      <c r="BS1165" s="81"/>
      <c r="BT1165" s="36"/>
      <c r="BU1165" s="36"/>
      <c r="BV1165" s="81"/>
      <c r="BW1165" s="81"/>
    </row>
    <row r="1166" spans="1:75" ht="15.75">
      <c r="A1166" s="395"/>
      <c r="B1166" s="396"/>
      <c r="C1166" s="156"/>
      <c r="D1166" s="271"/>
      <c r="E1166" s="15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  <c r="P1166" s="156"/>
      <c r="Q1166" s="156"/>
      <c r="R1166" s="156"/>
      <c r="S1166" s="156"/>
      <c r="T1166" s="156"/>
      <c r="U1166" s="157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L1166" s="81"/>
      <c r="AM1166" s="81"/>
      <c r="AN1166" s="81"/>
      <c r="AO1166" s="81"/>
      <c r="AP1166" s="81"/>
      <c r="AQ1166" s="81"/>
      <c r="AR1166" s="81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11"/>
      <c r="BF1166" s="11"/>
      <c r="BG1166" s="11"/>
      <c r="BH1166" s="11"/>
      <c r="BI1166" s="11"/>
      <c r="BJ1166" s="11"/>
      <c r="BK1166" s="11"/>
      <c r="BL1166" s="11"/>
      <c r="BN1166" s="36"/>
      <c r="BO1166" s="400"/>
      <c r="BP1166" s="81"/>
      <c r="BQ1166" s="81"/>
      <c r="BR1166" s="81"/>
      <c r="BS1166" s="81"/>
      <c r="BT1166" s="36"/>
      <c r="BU1166" s="36"/>
      <c r="BV1166" s="81"/>
      <c r="BW1166" s="81"/>
    </row>
    <row r="1167" spans="1:75" ht="15.75">
      <c r="A1167" s="395"/>
      <c r="B1167" s="396"/>
      <c r="C1167" s="156"/>
      <c r="D1167" s="271"/>
      <c r="E1167" s="156"/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  <c r="P1167" s="156"/>
      <c r="Q1167" s="156"/>
      <c r="R1167" s="156"/>
      <c r="S1167" s="156"/>
      <c r="T1167" s="156"/>
      <c r="U1167" s="157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L1167" s="81"/>
      <c r="AM1167" s="81"/>
      <c r="AN1167" s="81"/>
      <c r="AO1167" s="81"/>
      <c r="AP1167" s="81"/>
      <c r="AQ1167" s="81"/>
      <c r="AR1167" s="81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11"/>
      <c r="BF1167" s="11"/>
      <c r="BG1167" s="11"/>
      <c r="BH1167" s="11"/>
      <c r="BI1167" s="11"/>
      <c r="BJ1167" s="11"/>
      <c r="BK1167" s="11"/>
      <c r="BL1167" s="11"/>
      <c r="BN1167" s="36"/>
      <c r="BO1167" s="400"/>
      <c r="BP1167" s="81"/>
      <c r="BQ1167" s="81"/>
      <c r="BR1167" s="81"/>
      <c r="BS1167" s="81"/>
      <c r="BT1167" s="36"/>
      <c r="BU1167" s="36"/>
      <c r="BV1167" s="81"/>
      <c r="BW1167" s="81"/>
    </row>
    <row r="1168" spans="1:75" ht="15.75">
      <c r="A1168" s="395"/>
      <c r="B1168" s="396"/>
      <c r="C1168" s="156"/>
      <c r="D1168" s="271"/>
      <c r="E1168" s="156"/>
      <c r="F1168" s="156"/>
      <c r="G1168" s="156"/>
      <c r="H1168" s="156"/>
      <c r="I1168" s="156"/>
      <c r="J1168" s="156"/>
      <c r="K1168" s="156"/>
      <c r="L1168" s="156"/>
      <c r="M1168" s="156"/>
      <c r="N1168" s="156"/>
      <c r="O1168" s="156"/>
      <c r="P1168" s="156"/>
      <c r="Q1168" s="156"/>
      <c r="R1168" s="156"/>
      <c r="S1168" s="156"/>
      <c r="T1168" s="156"/>
      <c r="U1168" s="157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L1168" s="81"/>
      <c r="AM1168" s="81"/>
      <c r="AN1168" s="81"/>
      <c r="AO1168" s="81"/>
      <c r="AP1168" s="81"/>
      <c r="AQ1168" s="81"/>
      <c r="AR1168" s="81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11"/>
      <c r="BF1168" s="11"/>
      <c r="BG1168" s="11"/>
      <c r="BH1168" s="11"/>
      <c r="BI1168" s="11"/>
      <c r="BJ1168" s="11"/>
      <c r="BK1168" s="11"/>
      <c r="BL1168" s="11"/>
      <c r="BN1168" s="36"/>
      <c r="BO1168" s="400"/>
      <c r="BP1168" s="81"/>
      <c r="BQ1168" s="81"/>
      <c r="BR1168" s="81"/>
      <c r="BS1168" s="81"/>
      <c r="BT1168" s="36"/>
      <c r="BU1168" s="36"/>
      <c r="BV1168" s="81"/>
      <c r="BW1168" s="81"/>
    </row>
    <row r="1169" spans="1:75" ht="15.75">
      <c r="A1169" s="395"/>
      <c r="B1169" s="396"/>
      <c r="C1169" s="156"/>
      <c r="D1169" s="271"/>
      <c r="E1169" s="156"/>
      <c r="F1169" s="156"/>
      <c r="G1169" s="156"/>
      <c r="H1169" s="156"/>
      <c r="I1169" s="156"/>
      <c r="J1169" s="156"/>
      <c r="K1169" s="156"/>
      <c r="L1169" s="156"/>
      <c r="M1169" s="156"/>
      <c r="N1169" s="156"/>
      <c r="O1169" s="156"/>
      <c r="P1169" s="156"/>
      <c r="Q1169" s="156"/>
      <c r="R1169" s="156"/>
      <c r="S1169" s="156"/>
      <c r="T1169" s="156"/>
      <c r="U1169" s="157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L1169" s="81"/>
      <c r="AM1169" s="81"/>
      <c r="AN1169" s="81"/>
      <c r="AO1169" s="81"/>
      <c r="AP1169" s="81"/>
      <c r="AQ1169" s="81"/>
      <c r="AR1169" s="81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11"/>
      <c r="BF1169" s="11"/>
      <c r="BG1169" s="11"/>
      <c r="BH1169" s="11"/>
      <c r="BI1169" s="11"/>
      <c r="BJ1169" s="11"/>
      <c r="BK1169" s="11"/>
      <c r="BL1169" s="11"/>
      <c r="BN1169" s="36"/>
      <c r="BO1169" s="400"/>
      <c r="BP1169" s="81"/>
      <c r="BQ1169" s="81"/>
      <c r="BR1169" s="81"/>
      <c r="BS1169" s="81"/>
      <c r="BT1169" s="36"/>
      <c r="BU1169" s="36"/>
      <c r="BV1169" s="81"/>
      <c r="BW1169" s="81"/>
    </row>
    <row r="1170" spans="1:75" ht="15.75">
      <c r="A1170" s="395"/>
      <c r="B1170" s="396"/>
      <c r="C1170" s="156"/>
      <c r="D1170" s="271"/>
      <c r="E1170" s="156"/>
      <c r="F1170" s="156"/>
      <c r="G1170" s="156"/>
      <c r="H1170" s="156"/>
      <c r="I1170" s="156"/>
      <c r="J1170" s="156"/>
      <c r="K1170" s="156"/>
      <c r="L1170" s="156"/>
      <c r="M1170" s="156"/>
      <c r="N1170" s="156"/>
      <c r="O1170" s="156"/>
      <c r="P1170" s="156"/>
      <c r="Q1170" s="156"/>
      <c r="R1170" s="156"/>
      <c r="S1170" s="156"/>
      <c r="T1170" s="156"/>
      <c r="U1170" s="157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L1170" s="81"/>
      <c r="AM1170" s="81"/>
      <c r="AN1170" s="81"/>
      <c r="AO1170" s="81"/>
      <c r="AP1170" s="81"/>
      <c r="AQ1170" s="81"/>
      <c r="AR1170" s="81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11"/>
      <c r="BF1170" s="11"/>
      <c r="BG1170" s="11"/>
      <c r="BH1170" s="11"/>
      <c r="BI1170" s="11"/>
      <c r="BJ1170" s="11"/>
      <c r="BK1170" s="11"/>
      <c r="BL1170" s="11"/>
      <c r="BN1170" s="36"/>
      <c r="BO1170" s="400"/>
      <c r="BP1170" s="81"/>
      <c r="BQ1170" s="81"/>
      <c r="BR1170" s="81"/>
      <c r="BS1170" s="81"/>
      <c r="BT1170" s="36"/>
      <c r="BU1170" s="36"/>
      <c r="BV1170" s="81"/>
      <c r="BW1170" s="81"/>
    </row>
    <row r="1171" spans="1:75" ht="15.75">
      <c r="A1171" s="395"/>
      <c r="B1171" s="396"/>
      <c r="C1171" s="156"/>
      <c r="D1171" s="271"/>
      <c r="E1171" s="156"/>
      <c r="F1171" s="156"/>
      <c r="G1171" s="156"/>
      <c r="H1171" s="156"/>
      <c r="I1171" s="156"/>
      <c r="J1171" s="156"/>
      <c r="K1171" s="156"/>
      <c r="L1171" s="156"/>
      <c r="M1171" s="156"/>
      <c r="N1171" s="156"/>
      <c r="O1171" s="156"/>
      <c r="P1171" s="156"/>
      <c r="Q1171" s="156"/>
      <c r="R1171" s="156"/>
      <c r="S1171" s="156"/>
      <c r="T1171" s="156"/>
      <c r="U1171" s="157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L1171" s="81"/>
      <c r="AM1171" s="81"/>
      <c r="AN1171" s="81"/>
      <c r="AO1171" s="81"/>
      <c r="AP1171" s="81"/>
      <c r="AQ1171" s="81"/>
      <c r="AR1171" s="81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11"/>
      <c r="BF1171" s="11"/>
      <c r="BG1171" s="11"/>
      <c r="BH1171" s="11"/>
      <c r="BI1171" s="11"/>
      <c r="BJ1171" s="11"/>
      <c r="BK1171" s="11"/>
      <c r="BL1171" s="11"/>
      <c r="BN1171" s="36"/>
      <c r="BO1171" s="400"/>
      <c r="BP1171" s="81"/>
      <c r="BQ1171" s="81"/>
      <c r="BR1171" s="81"/>
      <c r="BS1171" s="81"/>
      <c r="BT1171" s="36"/>
      <c r="BU1171" s="36"/>
      <c r="BV1171" s="81"/>
      <c r="BW1171" s="81"/>
    </row>
    <row r="1172" spans="1:75" ht="15.75">
      <c r="A1172" s="395"/>
      <c r="B1172" s="396"/>
      <c r="C1172" s="156"/>
      <c r="D1172" s="271"/>
      <c r="E1172" s="156"/>
      <c r="F1172" s="156"/>
      <c r="G1172" s="156"/>
      <c r="H1172" s="156"/>
      <c r="I1172" s="156"/>
      <c r="J1172" s="156"/>
      <c r="K1172" s="156"/>
      <c r="L1172" s="156"/>
      <c r="M1172" s="156"/>
      <c r="N1172" s="156"/>
      <c r="O1172" s="156"/>
      <c r="P1172" s="156"/>
      <c r="Q1172" s="156"/>
      <c r="R1172" s="156"/>
      <c r="S1172" s="156"/>
      <c r="T1172" s="156"/>
      <c r="U1172" s="157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L1172" s="81"/>
      <c r="AM1172" s="81"/>
      <c r="AN1172" s="81"/>
      <c r="AO1172" s="81"/>
      <c r="AP1172" s="81"/>
      <c r="AQ1172" s="81"/>
      <c r="AR1172" s="81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11"/>
      <c r="BF1172" s="11"/>
      <c r="BG1172" s="11"/>
      <c r="BH1172" s="11"/>
      <c r="BI1172" s="11"/>
      <c r="BJ1172" s="11"/>
      <c r="BK1172" s="11"/>
      <c r="BL1172" s="11"/>
      <c r="BN1172" s="36"/>
      <c r="BO1172" s="400"/>
      <c r="BP1172" s="81"/>
      <c r="BQ1172" s="81"/>
      <c r="BR1172" s="81"/>
      <c r="BS1172" s="81"/>
      <c r="BT1172" s="36"/>
      <c r="BU1172" s="36"/>
      <c r="BV1172" s="81"/>
      <c r="BW1172" s="81"/>
    </row>
    <row r="1173" spans="1:75" ht="15.75">
      <c r="A1173" s="395"/>
      <c r="B1173" s="396"/>
      <c r="C1173" s="156"/>
      <c r="D1173" s="271"/>
      <c r="E1173" s="156"/>
      <c r="F1173" s="156"/>
      <c r="G1173" s="156"/>
      <c r="H1173" s="156"/>
      <c r="I1173" s="156"/>
      <c r="J1173" s="156"/>
      <c r="K1173" s="156"/>
      <c r="L1173" s="156"/>
      <c r="M1173" s="156"/>
      <c r="N1173" s="156"/>
      <c r="O1173" s="156"/>
      <c r="P1173" s="156"/>
      <c r="Q1173" s="156"/>
      <c r="R1173" s="156"/>
      <c r="S1173" s="156"/>
      <c r="T1173" s="156"/>
      <c r="U1173" s="157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L1173" s="81"/>
      <c r="AM1173" s="81"/>
      <c r="AN1173" s="81"/>
      <c r="AO1173" s="81"/>
      <c r="AP1173" s="81"/>
      <c r="AQ1173" s="81"/>
      <c r="AR1173" s="81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11"/>
      <c r="BF1173" s="11"/>
      <c r="BG1173" s="11"/>
      <c r="BH1173" s="11"/>
      <c r="BI1173" s="11"/>
      <c r="BJ1173" s="11"/>
      <c r="BK1173" s="11"/>
      <c r="BL1173" s="11"/>
      <c r="BN1173" s="36"/>
      <c r="BO1173" s="400"/>
      <c r="BP1173" s="81"/>
      <c r="BQ1173" s="81"/>
      <c r="BR1173" s="81"/>
      <c r="BS1173" s="81"/>
      <c r="BT1173" s="36"/>
      <c r="BU1173" s="36"/>
      <c r="BV1173" s="81"/>
      <c r="BW1173" s="81"/>
    </row>
    <row r="1174" spans="1:75" ht="15.75">
      <c r="A1174" s="395"/>
      <c r="B1174" s="396"/>
      <c r="C1174" s="156"/>
      <c r="D1174" s="271"/>
      <c r="E1174" s="156"/>
      <c r="F1174" s="156"/>
      <c r="G1174" s="156"/>
      <c r="H1174" s="156"/>
      <c r="I1174" s="156"/>
      <c r="J1174" s="156"/>
      <c r="K1174" s="156"/>
      <c r="L1174" s="156"/>
      <c r="M1174" s="156"/>
      <c r="N1174" s="156"/>
      <c r="O1174" s="156"/>
      <c r="P1174" s="156"/>
      <c r="Q1174" s="156"/>
      <c r="R1174" s="156"/>
      <c r="S1174" s="156"/>
      <c r="T1174" s="156"/>
      <c r="U1174" s="157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L1174" s="81"/>
      <c r="AM1174" s="81"/>
      <c r="AN1174" s="81"/>
      <c r="AO1174" s="81"/>
      <c r="AP1174" s="81"/>
      <c r="AQ1174" s="81"/>
      <c r="AR1174" s="81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11"/>
      <c r="BF1174" s="11"/>
      <c r="BG1174" s="11"/>
      <c r="BH1174" s="11"/>
      <c r="BI1174" s="11"/>
      <c r="BJ1174" s="11"/>
      <c r="BK1174" s="11"/>
      <c r="BL1174" s="11"/>
      <c r="BN1174" s="36"/>
      <c r="BO1174" s="400"/>
      <c r="BP1174" s="81"/>
      <c r="BQ1174" s="81"/>
      <c r="BR1174" s="81"/>
      <c r="BS1174" s="81"/>
      <c r="BT1174" s="36"/>
      <c r="BU1174" s="36"/>
      <c r="BV1174" s="81"/>
      <c r="BW1174" s="81"/>
    </row>
    <row r="1175" spans="1:75" ht="15.75">
      <c r="A1175" s="395"/>
      <c r="B1175" s="396"/>
      <c r="C1175" s="156"/>
      <c r="D1175" s="271"/>
      <c r="E1175" s="156"/>
      <c r="F1175" s="156"/>
      <c r="G1175" s="156"/>
      <c r="H1175" s="156"/>
      <c r="I1175" s="156"/>
      <c r="J1175" s="156"/>
      <c r="K1175" s="156"/>
      <c r="L1175" s="156"/>
      <c r="M1175" s="156"/>
      <c r="N1175" s="156"/>
      <c r="O1175" s="156"/>
      <c r="P1175" s="156"/>
      <c r="Q1175" s="156"/>
      <c r="R1175" s="156"/>
      <c r="S1175" s="156"/>
      <c r="T1175" s="156"/>
      <c r="U1175" s="157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L1175" s="81"/>
      <c r="AM1175" s="81"/>
      <c r="AN1175" s="81"/>
      <c r="AO1175" s="81"/>
      <c r="AP1175" s="81"/>
      <c r="AQ1175" s="81"/>
      <c r="AR1175" s="81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11"/>
      <c r="BF1175" s="11"/>
      <c r="BG1175" s="11"/>
      <c r="BH1175" s="11"/>
      <c r="BI1175" s="11"/>
      <c r="BJ1175" s="11"/>
      <c r="BK1175" s="11"/>
      <c r="BL1175" s="11"/>
      <c r="BN1175" s="36"/>
      <c r="BO1175" s="400"/>
      <c r="BP1175" s="81"/>
      <c r="BQ1175" s="81"/>
      <c r="BR1175" s="81"/>
      <c r="BS1175" s="81"/>
      <c r="BT1175" s="36"/>
      <c r="BU1175" s="36"/>
      <c r="BV1175" s="81"/>
      <c r="BW1175" s="81"/>
    </row>
    <row r="1176" spans="1:75" ht="15.75">
      <c r="A1176" s="395"/>
      <c r="B1176" s="396"/>
      <c r="C1176" s="156"/>
      <c r="D1176" s="271"/>
      <c r="E1176" s="156"/>
      <c r="F1176" s="156"/>
      <c r="G1176" s="156"/>
      <c r="H1176" s="156"/>
      <c r="I1176" s="156"/>
      <c r="J1176" s="156"/>
      <c r="K1176" s="156"/>
      <c r="L1176" s="156"/>
      <c r="M1176" s="156"/>
      <c r="N1176" s="156"/>
      <c r="O1176" s="156"/>
      <c r="P1176" s="156"/>
      <c r="Q1176" s="156"/>
      <c r="R1176" s="156"/>
      <c r="S1176" s="156"/>
      <c r="T1176" s="156"/>
      <c r="U1176" s="157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L1176" s="81"/>
      <c r="AM1176" s="81"/>
      <c r="AN1176" s="81"/>
      <c r="AO1176" s="81"/>
      <c r="AP1176" s="81"/>
      <c r="AQ1176" s="81"/>
      <c r="AR1176" s="81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11"/>
      <c r="BF1176" s="11"/>
      <c r="BG1176" s="11"/>
      <c r="BH1176" s="11"/>
      <c r="BI1176" s="11"/>
      <c r="BJ1176" s="11"/>
      <c r="BK1176" s="11"/>
      <c r="BL1176" s="11"/>
      <c r="BN1176" s="36"/>
      <c r="BO1176" s="400"/>
      <c r="BP1176" s="81"/>
      <c r="BQ1176" s="81"/>
      <c r="BR1176" s="81"/>
      <c r="BS1176" s="81"/>
      <c r="BT1176" s="36"/>
      <c r="BU1176" s="36"/>
      <c r="BV1176" s="81"/>
      <c r="BW1176" s="81"/>
    </row>
    <row r="1177" spans="1:75" ht="15.75">
      <c r="A1177" s="395"/>
      <c r="B1177" s="396"/>
      <c r="C1177" s="156"/>
      <c r="D1177" s="271"/>
      <c r="E1177" s="156"/>
      <c r="F1177" s="156"/>
      <c r="G1177" s="156"/>
      <c r="H1177" s="156"/>
      <c r="I1177" s="156"/>
      <c r="J1177" s="156"/>
      <c r="K1177" s="156"/>
      <c r="L1177" s="156"/>
      <c r="M1177" s="156"/>
      <c r="N1177" s="156"/>
      <c r="O1177" s="156"/>
      <c r="P1177" s="156"/>
      <c r="Q1177" s="156"/>
      <c r="R1177" s="156"/>
      <c r="S1177" s="156"/>
      <c r="T1177" s="156"/>
      <c r="U1177" s="157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L1177" s="81"/>
      <c r="AM1177" s="81"/>
      <c r="AN1177" s="81"/>
      <c r="AO1177" s="81"/>
      <c r="AP1177" s="81"/>
      <c r="AQ1177" s="81"/>
      <c r="AR1177" s="81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11"/>
      <c r="BF1177" s="11"/>
      <c r="BG1177" s="11"/>
      <c r="BH1177" s="11"/>
      <c r="BI1177" s="11"/>
      <c r="BJ1177" s="11"/>
      <c r="BK1177" s="11"/>
      <c r="BL1177" s="11"/>
      <c r="BN1177" s="36"/>
      <c r="BO1177" s="400"/>
      <c r="BP1177" s="81"/>
      <c r="BQ1177" s="81"/>
      <c r="BR1177" s="81"/>
      <c r="BS1177" s="81"/>
      <c r="BT1177" s="36"/>
      <c r="BU1177" s="36"/>
      <c r="BV1177" s="81"/>
      <c r="BW1177" s="81"/>
    </row>
    <row r="1178" spans="1:75" ht="15.75">
      <c r="A1178" s="395"/>
      <c r="B1178" s="396"/>
      <c r="C1178" s="156"/>
      <c r="D1178" s="271"/>
      <c r="E1178" s="156"/>
      <c r="F1178" s="156"/>
      <c r="G1178" s="156"/>
      <c r="H1178" s="156"/>
      <c r="I1178" s="156"/>
      <c r="J1178" s="156"/>
      <c r="K1178" s="156"/>
      <c r="L1178" s="156"/>
      <c r="M1178" s="156"/>
      <c r="N1178" s="156"/>
      <c r="O1178" s="156"/>
      <c r="P1178" s="156"/>
      <c r="Q1178" s="156"/>
      <c r="R1178" s="156"/>
      <c r="S1178" s="156"/>
      <c r="T1178" s="156"/>
      <c r="U1178" s="157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L1178" s="81"/>
      <c r="AM1178" s="81"/>
      <c r="AN1178" s="81"/>
      <c r="AO1178" s="81"/>
      <c r="AP1178" s="81"/>
      <c r="AQ1178" s="81"/>
      <c r="AR1178" s="81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11"/>
      <c r="BF1178" s="11"/>
      <c r="BG1178" s="11"/>
      <c r="BH1178" s="11"/>
      <c r="BI1178" s="11"/>
      <c r="BJ1178" s="11"/>
      <c r="BK1178" s="11"/>
      <c r="BL1178" s="11"/>
      <c r="BN1178" s="36"/>
      <c r="BO1178" s="400"/>
      <c r="BP1178" s="81"/>
      <c r="BQ1178" s="81"/>
      <c r="BR1178" s="81"/>
      <c r="BS1178" s="81"/>
      <c r="BT1178" s="36"/>
      <c r="BU1178" s="36"/>
      <c r="BV1178" s="81"/>
      <c r="BW1178" s="81"/>
    </row>
    <row r="1179" spans="1:75" ht="15.75">
      <c r="A1179" s="395"/>
      <c r="B1179" s="396"/>
      <c r="C1179" s="156"/>
      <c r="D1179" s="271"/>
      <c r="E1179" s="156"/>
      <c r="F1179" s="156"/>
      <c r="G1179" s="156"/>
      <c r="H1179" s="156"/>
      <c r="I1179" s="156"/>
      <c r="J1179" s="156"/>
      <c r="K1179" s="156"/>
      <c r="L1179" s="156"/>
      <c r="M1179" s="156"/>
      <c r="N1179" s="156"/>
      <c r="O1179" s="156"/>
      <c r="P1179" s="156"/>
      <c r="Q1179" s="156"/>
      <c r="R1179" s="156"/>
      <c r="S1179" s="156"/>
      <c r="T1179" s="156"/>
      <c r="U1179" s="157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L1179" s="81"/>
      <c r="AM1179" s="81"/>
      <c r="AN1179" s="81"/>
      <c r="AO1179" s="81"/>
      <c r="AP1179" s="81"/>
      <c r="AQ1179" s="81"/>
      <c r="AR1179" s="81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11"/>
      <c r="BF1179" s="11"/>
      <c r="BG1179" s="11"/>
      <c r="BH1179" s="11"/>
      <c r="BI1179" s="11"/>
      <c r="BJ1179" s="11"/>
      <c r="BK1179" s="11"/>
      <c r="BL1179" s="11"/>
      <c r="BN1179" s="36"/>
      <c r="BO1179" s="400"/>
      <c r="BP1179" s="81"/>
      <c r="BQ1179" s="81"/>
      <c r="BR1179" s="81"/>
      <c r="BS1179" s="81"/>
      <c r="BT1179" s="36"/>
      <c r="BU1179" s="36"/>
      <c r="BV1179" s="81"/>
      <c r="BW1179" s="81"/>
    </row>
    <row r="1180" spans="1:75" ht="15.75">
      <c r="A1180" s="395"/>
      <c r="B1180" s="396"/>
      <c r="C1180" s="156"/>
      <c r="D1180" s="271"/>
      <c r="E1180" s="156"/>
      <c r="F1180" s="156"/>
      <c r="G1180" s="156"/>
      <c r="H1180" s="156"/>
      <c r="I1180" s="156"/>
      <c r="J1180" s="156"/>
      <c r="K1180" s="156"/>
      <c r="L1180" s="156"/>
      <c r="M1180" s="156"/>
      <c r="N1180" s="156"/>
      <c r="O1180" s="156"/>
      <c r="P1180" s="156"/>
      <c r="Q1180" s="156"/>
      <c r="R1180" s="156"/>
      <c r="S1180" s="156"/>
      <c r="T1180" s="156"/>
      <c r="U1180" s="157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L1180" s="81"/>
      <c r="AM1180" s="81"/>
      <c r="AN1180" s="81"/>
      <c r="AO1180" s="81"/>
      <c r="AP1180" s="81"/>
      <c r="AQ1180" s="81"/>
      <c r="AR1180" s="81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11"/>
      <c r="BF1180" s="11"/>
      <c r="BG1180" s="11"/>
      <c r="BH1180" s="11"/>
      <c r="BI1180" s="11"/>
      <c r="BJ1180" s="11"/>
      <c r="BK1180" s="11"/>
      <c r="BL1180" s="11"/>
      <c r="BN1180" s="36"/>
      <c r="BO1180" s="400"/>
      <c r="BP1180" s="81"/>
      <c r="BQ1180" s="81"/>
      <c r="BR1180" s="81"/>
      <c r="BS1180" s="81"/>
      <c r="BT1180" s="36"/>
      <c r="BU1180" s="36"/>
      <c r="BV1180" s="81"/>
      <c r="BW1180" s="81"/>
    </row>
    <row r="1181" spans="1:75" ht="15.75">
      <c r="A1181" s="395"/>
      <c r="B1181" s="396"/>
      <c r="C1181" s="156"/>
      <c r="D1181" s="271"/>
      <c r="E1181" s="156"/>
      <c r="F1181" s="156"/>
      <c r="G1181" s="156"/>
      <c r="H1181" s="156"/>
      <c r="I1181" s="156"/>
      <c r="J1181" s="156"/>
      <c r="K1181" s="156"/>
      <c r="L1181" s="156"/>
      <c r="M1181" s="156"/>
      <c r="N1181" s="156"/>
      <c r="O1181" s="156"/>
      <c r="P1181" s="156"/>
      <c r="Q1181" s="156"/>
      <c r="R1181" s="156"/>
      <c r="S1181" s="156"/>
      <c r="T1181" s="156"/>
      <c r="U1181" s="157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L1181" s="81"/>
      <c r="AM1181" s="81"/>
      <c r="AN1181" s="81"/>
      <c r="AO1181" s="81"/>
      <c r="AP1181" s="81"/>
      <c r="AQ1181" s="81"/>
      <c r="AR1181" s="81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11"/>
      <c r="BF1181" s="11"/>
      <c r="BG1181" s="11"/>
      <c r="BH1181" s="11"/>
      <c r="BI1181" s="11"/>
      <c r="BJ1181" s="11"/>
      <c r="BK1181" s="11"/>
      <c r="BL1181" s="11"/>
      <c r="BN1181" s="36"/>
      <c r="BO1181" s="400"/>
      <c r="BP1181" s="81"/>
      <c r="BQ1181" s="81"/>
      <c r="BR1181" s="81"/>
      <c r="BS1181" s="81"/>
      <c r="BT1181" s="36"/>
      <c r="BU1181" s="36"/>
      <c r="BV1181" s="81"/>
      <c r="BW1181" s="81"/>
    </row>
    <row r="1182" spans="1:75" ht="15.75">
      <c r="A1182" s="395"/>
      <c r="B1182" s="396"/>
      <c r="C1182" s="156"/>
      <c r="D1182" s="271"/>
      <c r="E1182" s="156"/>
      <c r="F1182" s="156"/>
      <c r="G1182" s="156"/>
      <c r="H1182" s="156"/>
      <c r="I1182" s="156"/>
      <c r="J1182" s="156"/>
      <c r="K1182" s="156"/>
      <c r="L1182" s="156"/>
      <c r="M1182" s="156"/>
      <c r="N1182" s="156"/>
      <c r="O1182" s="156"/>
      <c r="P1182" s="156"/>
      <c r="Q1182" s="156"/>
      <c r="R1182" s="156"/>
      <c r="S1182" s="156"/>
      <c r="T1182" s="156"/>
      <c r="U1182" s="157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L1182" s="81"/>
      <c r="AM1182" s="81"/>
      <c r="AN1182" s="81"/>
      <c r="AO1182" s="81"/>
      <c r="AP1182" s="81"/>
      <c r="AQ1182" s="81"/>
      <c r="AR1182" s="81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11"/>
      <c r="BF1182" s="11"/>
      <c r="BG1182" s="11"/>
      <c r="BH1182" s="11"/>
      <c r="BI1182" s="11"/>
      <c r="BJ1182" s="11"/>
      <c r="BK1182" s="11"/>
      <c r="BL1182" s="11"/>
      <c r="BN1182" s="36"/>
      <c r="BO1182" s="400"/>
      <c r="BP1182" s="81"/>
      <c r="BQ1182" s="81"/>
      <c r="BR1182" s="81"/>
      <c r="BS1182" s="81"/>
      <c r="BT1182" s="36"/>
      <c r="BU1182" s="36"/>
      <c r="BV1182" s="81"/>
      <c r="BW1182" s="81"/>
    </row>
    <row r="1183" spans="1:75" ht="15.75">
      <c r="A1183" s="395"/>
      <c r="B1183" s="396"/>
      <c r="C1183" s="156"/>
      <c r="D1183" s="271"/>
      <c r="E1183" s="156"/>
      <c r="F1183" s="156"/>
      <c r="G1183" s="156"/>
      <c r="H1183" s="156"/>
      <c r="I1183" s="156"/>
      <c r="J1183" s="156"/>
      <c r="K1183" s="156"/>
      <c r="L1183" s="156"/>
      <c r="M1183" s="156"/>
      <c r="N1183" s="156"/>
      <c r="O1183" s="156"/>
      <c r="P1183" s="156"/>
      <c r="Q1183" s="156"/>
      <c r="R1183" s="156"/>
      <c r="S1183" s="156"/>
      <c r="T1183" s="156"/>
      <c r="U1183" s="157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L1183" s="81"/>
      <c r="AM1183" s="81"/>
      <c r="AN1183" s="81"/>
      <c r="AO1183" s="81"/>
      <c r="AP1183" s="81"/>
      <c r="AQ1183" s="81"/>
      <c r="AR1183" s="81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11"/>
      <c r="BF1183" s="11"/>
      <c r="BG1183" s="11"/>
      <c r="BH1183" s="11"/>
      <c r="BI1183" s="11"/>
      <c r="BJ1183" s="11"/>
      <c r="BK1183" s="11"/>
      <c r="BL1183" s="11"/>
      <c r="BN1183" s="36"/>
      <c r="BO1183" s="400"/>
      <c r="BP1183" s="81"/>
      <c r="BQ1183" s="81"/>
      <c r="BR1183" s="81"/>
      <c r="BS1183" s="81"/>
      <c r="BT1183" s="36"/>
      <c r="BU1183" s="36"/>
      <c r="BV1183" s="81"/>
      <c r="BW1183" s="81"/>
    </row>
    <row r="1184" spans="1:75" ht="15.75">
      <c r="A1184" s="395"/>
      <c r="B1184" s="396"/>
      <c r="C1184" s="156"/>
      <c r="D1184" s="271"/>
      <c r="E1184" s="156"/>
      <c r="F1184" s="156"/>
      <c r="G1184" s="156"/>
      <c r="H1184" s="156"/>
      <c r="I1184" s="156"/>
      <c r="J1184" s="156"/>
      <c r="K1184" s="156"/>
      <c r="L1184" s="156"/>
      <c r="M1184" s="156"/>
      <c r="N1184" s="156"/>
      <c r="O1184" s="156"/>
      <c r="P1184" s="156"/>
      <c r="Q1184" s="156"/>
      <c r="R1184" s="156"/>
      <c r="S1184" s="156"/>
      <c r="T1184" s="156"/>
      <c r="U1184" s="157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L1184" s="81"/>
      <c r="AM1184" s="81"/>
      <c r="AN1184" s="81"/>
      <c r="AO1184" s="81"/>
      <c r="AP1184" s="81"/>
      <c r="AQ1184" s="81"/>
      <c r="AR1184" s="81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11"/>
      <c r="BF1184" s="11"/>
      <c r="BG1184" s="11"/>
      <c r="BH1184" s="11"/>
      <c r="BI1184" s="11"/>
      <c r="BJ1184" s="11"/>
      <c r="BK1184" s="11"/>
      <c r="BL1184" s="11"/>
      <c r="BN1184" s="36"/>
      <c r="BO1184" s="400"/>
      <c r="BP1184" s="81"/>
      <c r="BQ1184" s="81"/>
      <c r="BR1184" s="81"/>
      <c r="BS1184" s="81"/>
      <c r="BT1184" s="36"/>
      <c r="BU1184" s="36"/>
      <c r="BV1184" s="81"/>
      <c r="BW1184" s="81"/>
    </row>
    <row r="1185" spans="1:75" ht="15.75">
      <c r="A1185" s="395"/>
      <c r="B1185" s="396"/>
      <c r="C1185" s="156"/>
      <c r="D1185" s="271"/>
      <c r="E1185" s="156"/>
      <c r="F1185" s="156"/>
      <c r="G1185" s="156"/>
      <c r="H1185" s="156"/>
      <c r="I1185" s="156"/>
      <c r="J1185" s="156"/>
      <c r="K1185" s="156"/>
      <c r="L1185" s="156"/>
      <c r="M1185" s="156"/>
      <c r="N1185" s="156"/>
      <c r="O1185" s="156"/>
      <c r="P1185" s="156"/>
      <c r="Q1185" s="156"/>
      <c r="R1185" s="156"/>
      <c r="S1185" s="156"/>
      <c r="T1185" s="156"/>
      <c r="U1185" s="157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L1185" s="81"/>
      <c r="AM1185" s="81"/>
      <c r="AN1185" s="81"/>
      <c r="AO1185" s="81"/>
      <c r="AP1185" s="81"/>
      <c r="AQ1185" s="81"/>
      <c r="AR1185" s="81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11"/>
      <c r="BF1185" s="11"/>
      <c r="BG1185" s="11"/>
      <c r="BH1185" s="11"/>
      <c r="BI1185" s="11"/>
      <c r="BJ1185" s="11"/>
      <c r="BK1185" s="11"/>
      <c r="BL1185" s="11"/>
      <c r="BN1185" s="36"/>
      <c r="BO1185" s="400"/>
      <c r="BP1185" s="81"/>
      <c r="BQ1185" s="81"/>
      <c r="BR1185" s="81"/>
      <c r="BS1185" s="81"/>
      <c r="BT1185" s="36"/>
      <c r="BU1185" s="36"/>
      <c r="BV1185" s="81"/>
      <c r="BW1185" s="81"/>
    </row>
    <row r="1186" spans="1:75" ht="15.75">
      <c r="A1186" s="395"/>
      <c r="B1186" s="396"/>
      <c r="C1186" s="156"/>
      <c r="D1186" s="271"/>
      <c r="E1186" s="156"/>
      <c r="F1186" s="156"/>
      <c r="G1186" s="156"/>
      <c r="H1186" s="156"/>
      <c r="I1186" s="156"/>
      <c r="J1186" s="156"/>
      <c r="K1186" s="156"/>
      <c r="L1186" s="156"/>
      <c r="M1186" s="156"/>
      <c r="N1186" s="156"/>
      <c r="O1186" s="156"/>
      <c r="P1186" s="156"/>
      <c r="Q1186" s="156"/>
      <c r="R1186" s="156"/>
      <c r="S1186" s="156"/>
      <c r="T1186" s="156"/>
      <c r="U1186" s="157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L1186" s="81"/>
      <c r="AM1186" s="81"/>
      <c r="AN1186" s="81"/>
      <c r="AO1186" s="81"/>
      <c r="AP1186" s="81"/>
      <c r="AQ1186" s="81"/>
      <c r="AR1186" s="81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11"/>
      <c r="BF1186" s="11"/>
      <c r="BG1186" s="11"/>
      <c r="BH1186" s="11"/>
      <c r="BI1186" s="11"/>
      <c r="BJ1186" s="11"/>
      <c r="BK1186" s="11"/>
      <c r="BL1186" s="11"/>
      <c r="BN1186" s="36"/>
      <c r="BO1186" s="400"/>
      <c r="BP1186" s="81"/>
      <c r="BQ1186" s="81"/>
      <c r="BR1186" s="81"/>
      <c r="BS1186" s="81"/>
      <c r="BT1186" s="36"/>
      <c r="BU1186" s="36"/>
      <c r="BV1186" s="81"/>
      <c r="BW1186" s="81"/>
    </row>
    <row r="1187" spans="1:75" ht="15.75">
      <c r="A1187" s="395"/>
      <c r="B1187" s="396"/>
      <c r="C1187" s="156"/>
      <c r="D1187" s="271"/>
      <c r="E1187" s="156"/>
      <c r="F1187" s="156"/>
      <c r="G1187" s="156"/>
      <c r="H1187" s="156"/>
      <c r="I1187" s="156"/>
      <c r="J1187" s="156"/>
      <c r="K1187" s="156"/>
      <c r="L1187" s="156"/>
      <c r="M1187" s="156"/>
      <c r="N1187" s="156"/>
      <c r="O1187" s="156"/>
      <c r="P1187" s="156"/>
      <c r="Q1187" s="156"/>
      <c r="R1187" s="156"/>
      <c r="S1187" s="156"/>
      <c r="T1187" s="156"/>
      <c r="U1187" s="157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L1187" s="81"/>
      <c r="AM1187" s="81"/>
      <c r="AN1187" s="81"/>
      <c r="AO1187" s="81"/>
      <c r="AP1187" s="81"/>
      <c r="AQ1187" s="81"/>
      <c r="AR1187" s="81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11"/>
      <c r="BF1187" s="11"/>
      <c r="BG1187" s="11"/>
      <c r="BH1187" s="11"/>
      <c r="BI1187" s="11"/>
      <c r="BJ1187" s="11"/>
      <c r="BK1187" s="11"/>
      <c r="BL1187" s="11"/>
      <c r="BN1187" s="36"/>
      <c r="BO1187" s="400"/>
      <c r="BP1187" s="81"/>
      <c r="BQ1187" s="81"/>
      <c r="BR1187" s="81"/>
      <c r="BS1187" s="81"/>
      <c r="BT1187" s="36"/>
      <c r="BU1187" s="36"/>
      <c r="BV1187" s="81"/>
      <c r="BW1187" s="81"/>
    </row>
    <row r="1188" spans="1:75" ht="15.75">
      <c r="A1188" s="395"/>
      <c r="B1188" s="396"/>
      <c r="C1188" s="156"/>
      <c r="D1188" s="271"/>
      <c r="E1188" s="156"/>
      <c r="F1188" s="156"/>
      <c r="G1188" s="156"/>
      <c r="H1188" s="156"/>
      <c r="I1188" s="156"/>
      <c r="J1188" s="156"/>
      <c r="K1188" s="156"/>
      <c r="L1188" s="156"/>
      <c r="M1188" s="156"/>
      <c r="N1188" s="156"/>
      <c r="O1188" s="156"/>
      <c r="P1188" s="156"/>
      <c r="Q1188" s="156"/>
      <c r="R1188" s="156"/>
      <c r="S1188" s="156"/>
      <c r="T1188" s="156"/>
      <c r="U1188" s="157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L1188" s="81"/>
      <c r="AM1188" s="81"/>
      <c r="AN1188" s="81"/>
      <c r="AO1188" s="81"/>
      <c r="AP1188" s="81"/>
      <c r="AQ1188" s="81"/>
      <c r="AR1188" s="81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11"/>
      <c r="BF1188" s="11"/>
      <c r="BG1188" s="11"/>
      <c r="BH1188" s="11"/>
      <c r="BI1188" s="11"/>
      <c r="BJ1188" s="11"/>
      <c r="BK1188" s="11"/>
      <c r="BL1188" s="11"/>
      <c r="BN1188" s="36"/>
      <c r="BO1188" s="400"/>
      <c r="BP1188" s="81"/>
      <c r="BQ1188" s="81"/>
      <c r="BR1188" s="81"/>
      <c r="BS1188" s="81"/>
      <c r="BT1188" s="36"/>
      <c r="BU1188" s="36"/>
      <c r="BV1188" s="81"/>
      <c r="BW1188" s="81"/>
    </row>
    <row r="1189" spans="1:75" ht="15.75">
      <c r="A1189" s="395"/>
      <c r="B1189" s="396"/>
      <c r="C1189" s="156"/>
      <c r="D1189" s="271"/>
      <c r="E1189" s="156"/>
      <c r="F1189" s="156"/>
      <c r="G1189" s="156"/>
      <c r="H1189" s="156"/>
      <c r="I1189" s="156"/>
      <c r="J1189" s="156"/>
      <c r="K1189" s="156"/>
      <c r="L1189" s="156"/>
      <c r="M1189" s="156"/>
      <c r="N1189" s="156"/>
      <c r="O1189" s="156"/>
      <c r="P1189" s="156"/>
      <c r="Q1189" s="156"/>
      <c r="R1189" s="156"/>
      <c r="S1189" s="156"/>
      <c r="T1189" s="156"/>
      <c r="U1189" s="157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L1189" s="81"/>
      <c r="AM1189" s="81"/>
      <c r="AN1189" s="81"/>
      <c r="AO1189" s="81"/>
      <c r="AP1189" s="81"/>
      <c r="AQ1189" s="81"/>
      <c r="AR1189" s="81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11"/>
      <c r="BF1189" s="11"/>
      <c r="BG1189" s="11"/>
      <c r="BH1189" s="11"/>
      <c r="BI1189" s="11"/>
      <c r="BJ1189" s="11"/>
      <c r="BK1189" s="11"/>
      <c r="BL1189" s="11"/>
      <c r="BN1189" s="36"/>
      <c r="BO1189" s="400"/>
      <c r="BP1189" s="81"/>
      <c r="BQ1189" s="81"/>
      <c r="BR1189" s="81"/>
      <c r="BS1189" s="81"/>
      <c r="BT1189" s="36"/>
      <c r="BU1189" s="36"/>
      <c r="BV1189" s="81"/>
      <c r="BW1189" s="81"/>
    </row>
    <row r="1190" spans="1:75" ht="15.75">
      <c r="A1190" s="395"/>
      <c r="B1190" s="396"/>
      <c r="C1190" s="156"/>
      <c r="D1190" s="271"/>
      <c r="E1190" s="156"/>
      <c r="F1190" s="156"/>
      <c r="G1190" s="156"/>
      <c r="H1190" s="156"/>
      <c r="I1190" s="156"/>
      <c r="J1190" s="156"/>
      <c r="K1190" s="156"/>
      <c r="L1190" s="156"/>
      <c r="M1190" s="156"/>
      <c r="N1190" s="156"/>
      <c r="O1190" s="156"/>
      <c r="P1190" s="156"/>
      <c r="Q1190" s="156"/>
      <c r="R1190" s="156"/>
      <c r="S1190" s="156"/>
      <c r="T1190" s="156"/>
      <c r="U1190" s="157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L1190" s="81"/>
      <c r="AM1190" s="81"/>
      <c r="AN1190" s="81"/>
      <c r="AO1190" s="81"/>
      <c r="AP1190" s="81"/>
      <c r="AQ1190" s="81"/>
      <c r="AR1190" s="81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11"/>
      <c r="BF1190" s="11"/>
      <c r="BG1190" s="11"/>
      <c r="BH1190" s="11"/>
      <c r="BI1190" s="11"/>
      <c r="BJ1190" s="11"/>
      <c r="BK1190" s="11"/>
      <c r="BL1190" s="11"/>
      <c r="BN1190" s="36"/>
      <c r="BO1190" s="400"/>
      <c r="BP1190" s="81"/>
      <c r="BQ1190" s="81"/>
      <c r="BR1190" s="81"/>
      <c r="BS1190" s="81"/>
      <c r="BT1190" s="36"/>
      <c r="BU1190" s="36"/>
      <c r="BV1190" s="81"/>
      <c r="BW1190" s="81"/>
    </row>
    <row r="1191" spans="1:75" ht="15.75">
      <c r="A1191" s="395"/>
      <c r="B1191" s="396"/>
      <c r="C1191" s="156"/>
      <c r="D1191" s="271"/>
      <c r="E1191" s="156"/>
      <c r="F1191" s="156"/>
      <c r="G1191" s="156"/>
      <c r="H1191" s="156"/>
      <c r="I1191" s="156"/>
      <c r="J1191" s="156"/>
      <c r="K1191" s="156"/>
      <c r="L1191" s="156"/>
      <c r="M1191" s="156"/>
      <c r="N1191" s="156"/>
      <c r="O1191" s="156"/>
      <c r="P1191" s="156"/>
      <c r="Q1191" s="156"/>
      <c r="R1191" s="156"/>
      <c r="S1191" s="156"/>
      <c r="T1191" s="156"/>
      <c r="U1191" s="157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L1191" s="81"/>
      <c r="AM1191" s="81"/>
      <c r="AN1191" s="81"/>
      <c r="AO1191" s="81"/>
      <c r="AP1191" s="81"/>
      <c r="AQ1191" s="81"/>
      <c r="AR1191" s="81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11"/>
      <c r="BF1191" s="11"/>
      <c r="BG1191" s="11"/>
      <c r="BH1191" s="11"/>
      <c r="BI1191" s="11"/>
      <c r="BJ1191" s="11"/>
      <c r="BK1191" s="11"/>
      <c r="BL1191" s="11"/>
      <c r="BN1191" s="36"/>
      <c r="BO1191" s="400"/>
      <c r="BP1191" s="81"/>
      <c r="BQ1191" s="81"/>
      <c r="BR1191" s="81"/>
      <c r="BS1191" s="81"/>
      <c r="BT1191" s="36"/>
      <c r="BU1191" s="36"/>
      <c r="BV1191" s="81"/>
      <c r="BW1191" s="81"/>
    </row>
    <row r="1192" spans="1:75" ht="15.75">
      <c r="A1192" s="395"/>
      <c r="B1192" s="396"/>
      <c r="C1192" s="156"/>
      <c r="D1192" s="271"/>
      <c r="E1192" s="156"/>
      <c r="F1192" s="156"/>
      <c r="G1192" s="156"/>
      <c r="H1192" s="156"/>
      <c r="I1192" s="156"/>
      <c r="J1192" s="156"/>
      <c r="K1192" s="156"/>
      <c r="L1192" s="156"/>
      <c r="M1192" s="156"/>
      <c r="N1192" s="156"/>
      <c r="O1192" s="156"/>
      <c r="P1192" s="156"/>
      <c r="Q1192" s="156"/>
      <c r="R1192" s="156"/>
      <c r="S1192" s="156"/>
      <c r="T1192" s="156"/>
      <c r="U1192" s="157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L1192" s="81"/>
      <c r="AM1192" s="81"/>
      <c r="AN1192" s="81"/>
      <c r="AO1192" s="81"/>
      <c r="AP1192" s="81"/>
      <c r="AQ1192" s="81"/>
      <c r="AR1192" s="81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11"/>
      <c r="BF1192" s="11"/>
      <c r="BG1192" s="11"/>
      <c r="BH1192" s="11"/>
      <c r="BI1192" s="11"/>
      <c r="BJ1192" s="11"/>
      <c r="BK1192" s="11"/>
      <c r="BL1192" s="11"/>
      <c r="BN1192" s="36"/>
      <c r="BO1192" s="400"/>
      <c r="BP1192" s="81"/>
      <c r="BQ1192" s="81"/>
      <c r="BR1192" s="81"/>
      <c r="BS1192" s="81"/>
      <c r="BT1192" s="36"/>
      <c r="BU1192" s="36"/>
      <c r="BV1192" s="81"/>
      <c r="BW1192" s="81"/>
    </row>
    <row r="1193" spans="1:75" ht="15.75">
      <c r="A1193" s="395"/>
      <c r="B1193" s="396"/>
      <c r="C1193" s="156"/>
      <c r="D1193" s="271"/>
      <c r="E1193" s="156"/>
      <c r="F1193" s="156"/>
      <c r="G1193" s="156"/>
      <c r="H1193" s="156"/>
      <c r="I1193" s="156"/>
      <c r="J1193" s="156"/>
      <c r="K1193" s="156"/>
      <c r="L1193" s="156"/>
      <c r="M1193" s="156"/>
      <c r="N1193" s="156"/>
      <c r="O1193" s="156"/>
      <c r="P1193" s="156"/>
      <c r="Q1193" s="156"/>
      <c r="R1193" s="156"/>
      <c r="S1193" s="156"/>
      <c r="T1193" s="156"/>
      <c r="U1193" s="157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L1193" s="81"/>
      <c r="AM1193" s="81"/>
      <c r="AN1193" s="81"/>
      <c r="AO1193" s="81"/>
      <c r="AP1193" s="81"/>
      <c r="AQ1193" s="81"/>
      <c r="AR1193" s="81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11"/>
      <c r="BF1193" s="11"/>
      <c r="BG1193" s="11"/>
      <c r="BH1193" s="11"/>
      <c r="BI1193" s="11"/>
      <c r="BJ1193" s="11"/>
      <c r="BK1193" s="11"/>
      <c r="BL1193" s="11"/>
      <c r="BN1193" s="36"/>
      <c r="BO1193" s="400"/>
      <c r="BP1193" s="81"/>
      <c r="BQ1193" s="81"/>
      <c r="BR1193" s="81"/>
      <c r="BS1193" s="81"/>
      <c r="BT1193" s="36"/>
      <c r="BU1193" s="36"/>
      <c r="BV1193" s="81"/>
      <c r="BW1193" s="81"/>
    </row>
    <row r="1194" spans="1:75" ht="15.75">
      <c r="A1194" s="395"/>
      <c r="B1194" s="396"/>
      <c r="C1194" s="156"/>
      <c r="D1194" s="271"/>
      <c r="E1194" s="156"/>
      <c r="F1194" s="156"/>
      <c r="G1194" s="156"/>
      <c r="H1194" s="156"/>
      <c r="I1194" s="156"/>
      <c r="J1194" s="156"/>
      <c r="K1194" s="156"/>
      <c r="L1194" s="156"/>
      <c r="M1194" s="156"/>
      <c r="N1194" s="156"/>
      <c r="O1194" s="156"/>
      <c r="P1194" s="156"/>
      <c r="Q1194" s="156"/>
      <c r="R1194" s="156"/>
      <c r="S1194" s="156"/>
      <c r="T1194" s="156"/>
      <c r="U1194" s="157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L1194" s="81"/>
      <c r="AM1194" s="81"/>
      <c r="AN1194" s="81"/>
      <c r="AO1194" s="81"/>
      <c r="AP1194" s="81"/>
      <c r="AQ1194" s="81"/>
      <c r="AR1194" s="81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11"/>
      <c r="BF1194" s="11"/>
      <c r="BG1194" s="11"/>
      <c r="BH1194" s="11"/>
      <c r="BI1194" s="11"/>
      <c r="BJ1194" s="11"/>
      <c r="BK1194" s="11"/>
      <c r="BL1194" s="11"/>
      <c r="BN1194" s="36"/>
      <c r="BO1194" s="400"/>
      <c r="BP1194" s="81"/>
      <c r="BQ1194" s="81"/>
      <c r="BR1194" s="81"/>
      <c r="BS1194" s="81"/>
      <c r="BT1194" s="36"/>
      <c r="BU1194" s="36"/>
      <c r="BV1194" s="81"/>
      <c r="BW1194" s="81"/>
    </row>
    <row r="1195" spans="1:75" ht="15.75">
      <c r="A1195" s="395"/>
      <c r="B1195" s="396"/>
      <c r="C1195" s="156"/>
      <c r="D1195" s="271"/>
      <c r="E1195" s="156"/>
      <c r="F1195" s="156"/>
      <c r="G1195" s="156"/>
      <c r="H1195" s="156"/>
      <c r="I1195" s="156"/>
      <c r="J1195" s="156"/>
      <c r="K1195" s="156"/>
      <c r="L1195" s="156"/>
      <c r="M1195" s="156"/>
      <c r="N1195" s="156"/>
      <c r="O1195" s="156"/>
      <c r="P1195" s="156"/>
      <c r="Q1195" s="156"/>
      <c r="R1195" s="156"/>
      <c r="S1195" s="156"/>
      <c r="T1195" s="156"/>
      <c r="U1195" s="157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L1195" s="81"/>
      <c r="AM1195" s="81"/>
      <c r="AN1195" s="81"/>
      <c r="AO1195" s="81"/>
      <c r="AP1195" s="81"/>
      <c r="AQ1195" s="81"/>
      <c r="AR1195" s="81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11"/>
      <c r="BF1195" s="11"/>
      <c r="BG1195" s="11"/>
      <c r="BH1195" s="11"/>
      <c r="BI1195" s="11"/>
      <c r="BJ1195" s="11"/>
      <c r="BK1195" s="11"/>
      <c r="BL1195" s="11"/>
      <c r="BN1195" s="36"/>
      <c r="BO1195" s="400"/>
      <c r="BP1195" s="81"/>
      <c r="BQ1195" s="81"/>
      <c r="BR1195" s="81"/>
      <c r="BS1195" s="81"/>
      <c r="BT1195" s="36"/>
      <c r="BU1195" s="36"/>
      <c r="BV1195" s="81"/>
      <c r="BW1195" s="81"/>
    </row>
    <row r="1196" spans="1:75" ht="15.75">
      <c r="A1196" s="395"/>
      <c r="B1196" s="396"/>
      <c r="C1196" s="156"/>
      <c r="D1196" s="271"/>
      <c r="E1196" s="156"/>
      <c r="F1196" s="156"/>
      <c r="G1196" s="156"/>
      <c r="H1196" s="156"/>
      <c r="I1196" s="156"/>
      <c r="J1196" s="156"/>
      <c r="K1196" s="156"/>
      <c r="L1196" s="156"/>
      <c r="M1196" s="156"/>
      <c r="N1196" s="156"/>
      <c r="O1196" s="156"/>
      <c r="P1196" s="156"/>
      <c r="Q1196" s="156"/>
      <c r="R1196" s="156"/>
      <c r="S1196" s="156"/>
      <c r="T1196" s="156"/>
      <c r="U1196" s="157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L1196" s="81"/>
      <c r="AM1196" s="81"/>
      <c r="AN1196" s="81"/>
      <c r="AO1196" s="81"/>
      <c r="AP1196" s="81"/>
      <c r="AQ1196" s="81"/>
      <c r="AR1196" s="81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11"/>
      <c r="BF1196" s="11"/>
      <c r="BG1196" s="11"/>
      <c r="BH1196" s="11"/>
      <c r="BI1196" s="11"/>
      <c r="BJ1196" s="11"/>
      <c r="BK1196" s="11"/>
      <c r="BL1196" s="11"/>
      <c r="BN1196" s="36"/>
      <c r="BO1196" s="400"/>
      <c r="BP1196" s="81"/>
      <c r="BQ1196" s="81"/>
      <c r="BR1196" s="81"/>
      <c r="BS1196" s="81"/>
      <c r="BT1196" s="36"/>
      <c r="BU1196" s="36"/>
      <c r="BV1196" s="81"/>
      <c r="BW1196" s="81"/>
    </row>
    <row r="1197" spans="1:75" ht="15.75">
      <c r="A1197" s="395"/>
      <c r="B1197" s="396"/>
      <c r="C1197" s="156"/>
      <c r="D1197" s="271"/>
      <c r="E1197" s="156"/>
      <c r="F1197" s="156"/>
      <c r="G1197" s="156"/>
      <c r="H1197" s="156"/>
      <c r="I1197" s="156"/>
      <c r="J1197" s="156"/>
      <c r="K1197" s="156"/>
      <c r="L1197" s="156"/>
      <c r="M1197" s="156"/>
      <c r="N1197" s="156"/>
      <c r="O1197" s="156"/>
      <c r="P1197" s="156"/>
      <c r="Q1197" s="156"/>
      <c r="R1197" s="156"/>
      <c r="S1197" s="156"/>
      <c r="T1197" s="156"/>
      <c r="U1197" s="157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L1197" s="81"/>
      <c r="AM1197" s="81"/>
      <c r="AN1197" s="81"/>
      <c r="AO1197" s="81"/>
      <c r="AP1197" s="81"/>
      <c r="AQ1197" s="81"/>
      <c r="AR1197" s="81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11"/>
      <c r="BF1197" s="11"/>
      <c r="BG1197" s="11"/>
      <c r="BH1197" s="11"/>
      <c r="BI1197" s="11"/>
      <c r="BJ1197" s="11"/>
      <c r="BK1197" s="11"/>
      <c r="BL1197" s="11"/>
      <c r="BN1197" s="36"/>
      <c r="BO1197" s="400"/>
      <c r="BP1197" s="81"/>
      <c r="BQ1197" s="81"/>
      <c r="BR1197" s="81"/>
      <c r="BS1197" s="81"/>
      <c r="BT1197" s="36"/>
      <c r="BU1197" s="36"/>
      <c r="BV1197" s="81"/>
      <c r="BW1197" s="81"/>
    </row>
    <row r="1198" spans="1:75" ht="15.75">
      <c r="A1198" s="395"/>
      <c r="B1198" s="396"/>
      <c r="C1198" s="156"/>
      <c r="D1198" s="271"/>
      <c r="E1198" s="156"/>
      <c r="F1198" s="156"/>
      <c r="G1198" s="156"/>
      <c r="H1198" s="156"/>
      <c r="I1198" s="156"/>
      <c r="J1198" s="156"/>
      <c r="K1198" s="156"/>
      <c r="L1198" s="156"/>
      <c r="M1198" s="156"/>
      <c r="N1198" s="156"/>
      <c r="O1198" s="156"/>
      <c r="P1198" s="156"/>
      <c r="Q1198" s="156"/>
      <c r="R1198" s="156"/>
      <c r="S1198" s="156"/>
      <c r="T1198" s="156"/>
      <c r="U1198" s="157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L1198" s="81"/>
      <c r="AM1198" s="81"/>
      <c r="AN1198" s="81"/>
      <c r="AO1198" s="81"/>
      <c r="AP1198" s="81"/>
      <c r="AQ1198" s="81"/>
      <c r="AR1198" s="81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11"/>
      <c r="BF1198" s="11"/>
      <c r="BG1198" s="11"/>
      <c r="BH1198" s="11"/>
      <c r="BI1198" s="11"/>
      <c r="BJ1198" s="11"/>
      <c r="BK1198" s="11"/>
      <c r="BL1198" s="11"/>
      <c r="BN1198" s="36"/>
      <c r="BO1198" s="400"/>
      <c r="BP1198" s="81"/>
      <c r="BQ1198" s="81"/>
      <c r="BR1198" s="81"/>
      <c r="BS1198" s="81"/>
      <c r="BT1198" s="36"/>
      <c r="BU1198" s="36"/>
      <c r="BV1198" s="81"/>
      <c r="BW1198" s="81"/>
    </row>
    <row r="1199" spans="1:75" ht="15.75">
      <c r="A1199" s="395"/>
      <c r="B1199" s="396"/>
      <c r="C1199" s="156"/>
      <c r="D1199" s="271"/>
      <c r="E1199" s="156"/>
      <c r="F1199" s="156"/>
      <c r="G1199" s="156"/>
      <c r="H1199" s="156"/>
      <c r="I1199" s="156"/>
      <c r="J1199" s="156"/>
      <c r="K1199" s="156"/>
      <c r="L1199" s="156"/>
      <c r="M1199" s="156"/>
      <c r="N1199" s="156"/>
      <c r="O1199" s="156"/>
      <c r="P1199" s="156"/>
      <c r="Q1199" s="156"/>
      <c r="R1199" s="156"/>
      <c r="S1199" s="156"/>
      <c r="T1199" s="156"/>
      <c r="U1199" s="157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L1199" s="81"/>
      <c r="AM1199" s="81"/>
      <c r="AN1199" s="81"/>
      <c r="AO1199" s="81"/>
      <c r="AP1199" s="81"/>
      <c r="AQ1199" s="81"/>
      <c r="AR1199" s="81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11"/>
      <c r="BF1199" s="11"/>
      <c r="BG1199" s="11"/>
      <c r="BH1199" s="11"/>
      <c r="BI1199" s="11"/>
      <c r="BJ1199" s="11"/>
      <c r="BK1199" s="11"/>
      <c r="BL1199" s="11"/>
      <c r="BN1199" s="36"/>
      <c r="BO1199" s="400"/>
      <c r="BP1199" s="81"/>
      <c r="BQ1199" s="81"/>
      <c r="BR1199" s="81"/>
      <c r="BS1199" s="81"/>
      <c r="BT1199" s="36"/>
      <c r="BU1199" s="36"/>
      <c r="BV1199" s="81"/>
      <c r="BW1199" s="81"/>
    </row>
    <row r="1200" spans="1:75" ht="15.75">
      <c r="A1200" s="395"/>
      <c r="B1200" s="396"/>
      <c r="C1200" s="156"/>
      <c r="D1200" s="271"/>
      <c r="E1200" s="156"/>
      <c r="F1200" s="156"/>
      <c r="G1200" s="156"/>
      <c r="H1200" s="156"/>
      <c r="I1200" s="156"/>
      <c r="J1200" s="156"/>
      <c r="K1200" s="156"/>
      <c r="L1200" s="156"/>
      <c r="M1200" s="156"/>
      <c r="N1200" s="156"/>
      <c r="O1200" s="156"/>
      <c r="P1200" s="156"/>
      <c r="Q1200" s="156"/>
      <c r="R1200" s="156"/>
      <c r="S1200" s="156"/>
      <c r="T1200" s="156"/>
      <c r="U1200" s="157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L1200" s="81"/>
      <c r="AM1200" s="81"/>
      <c r="AN1200" s="81"/>
      <c r="AO1200" s="81"/>
      <c r="AP1200" s="81"/>
      <c r="AQ1200" s="81"/>
      <c r="AR1200" s="81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11"/>
      <c r="BF1200" s="11"/>
      <c r="BG1200" s="11"/>
      <c r="BH1200" s="11"/>
      <c r="BI1200" s="11"/>
      <c r="BJ1200" s="11"/>
      <c r="BK1200" s="11"/>
      <c r="BL1200" s="11"/>
      <c r="BN1200" s="36"/>
      <c r="BO1200" s="400"/>
      <c r="BP1200" s="81"/>
      <c r="BQ1200" s="81"/>
      <c r="BR1200" s="81"/>
      <c r="BS1200" s="81"/>
      <c r="BT1200" s="36"/>
      <c r="BU1200" s="36"/>
      <c r="BV1200" s="81"/>
      <c r="BW1200" s="81"/>
    </row>
    <row r="1201" spans="1:75" ht="15.75">
      <c r="A1201" s="395"/>
      <c r="B1201" s="396"/>
      <c r="C1201" s="156"/>
      <c r="D1201" s="271"/>
      <c r="E1201" s="156"/>
      <c r="F1201" s="156"/>
      <c r="G1201" s="156"/>
      <c r="H1201" s="156"/>
      <c r="I1201" s="156"/>
      <c r="J1201" s="156"/>
      <c r="K1201" s="156"/>
      <c r="L1201" s="156"/>
      <c r="M1201" s="156"/>
      <c r="N1201" s="156"/>
      <c r="O1201" s="156"/>
      <c r="P1201" s="156"/>
      <c r="Q1201" s="156"/>
      <c r="R1201" s="156"/>
      <c r="S1201" s="156"/>
      <c r="T1201" s="156"/>
      <c r="U1201" s="157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L1201" s="81"/>
      <c r="AM1201" s="81"/>
      <c r="AN1201" s="81"/>
      <c r="AO1201" s="81"/>
      <c r="AP1201" s="81"/>
      <c r="AQ1201" s="81"/>
      <c r="AR1201" s="81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11"/>
      <c r="BF1201" s="11"/>
      <c r="BG1201" s="11"/>
      <c r="BH1201" s="11"/>
      <c r="BI1201" s="11"/>
      <c r="BJ1201" s="11"/>
      <c r="BK1201" s="11"/>
      <c r="BL1201" s="11"/>
      <c r="BN1201" s="36"/>
      <c r="BO1201" s="400"/>
      <c r="BP1201" s="81"/>
      <c r="BQ1201" s="81"/>
      <c r="BR1201" s="81"/>
      <c r="BS1201" s="81"/>
      <c r="BT1201" s="36"/>
      <c r="BU1201" s="36"/>
      <c r="BV1201" s="81"/>
      <c r="BW1201" s="81"/>
    </row>
    <row r="1202" spans="1:75" ht="15.75">
      <c r="A1202" s="395"/>
      <c r="B1202" s="396"/>
      <c r="C1202" s="156"/>
      <c r="D1202" s="271"/>
      <c r="E1202" s="156"/>
      <c r="F1202" s="156"/>
      <c r="G1202" s="156"/>
      <c r="H1202" s="156"/>
      <c r="I1202" s="156"/>
      <c r="J1202" s="156"/>
      <c r="K1202" s="156"/>
      <c r="L1202" s="156"/>
      <c r="M1202" s="156"/>
      <c r="N1202" s="156"/>
      <c r="O1202" s="156"/>
      <c r="P1202" s="156"/>
      <c r="Q1202" s="156"/>
      <c r="R1202" s="156"/>
      <c r="S1202" s="156"/>
      <c r="T1202" s="156"/>
      <c r="U1202" s="157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L1202" s="81"/>
      <c r="AM1202" s="81"/>
      <c r="AN1202" s="81"/>
      <c r="AO1202" s="81"/>
      <c r="AP1202" s="81"/>
      <c r="AQ1202" s="81"/>
      <c r="AR1202" s="81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11"/>
      <c r="BF1202" s="11"/>
      <c r="BG1202" s="11"/>
      <c r="BH1202" s="11"/>
      <c r="BI1202" s="11"/>
      <c r="BJ1202" s="11"/>
      <c r="BK1202" s="11"/>
      <c r="BL1202" s="11"/>
      <c r="BN1202" s="36"/>
      <c r="BO1202" s="400"/>
      <c r="BP1202" s="81"/>
      <c r="BQ1202" s="81"/>
      <c r="BR1202" s="81"/>
      <c r="BS1202" s="81"/>
      <c r="BT1202" s="36"/>
      <c r="BU1202" s="36"/>
      <c r="BV1202" s="81"/>
      <c r="BW1202" s="81"/>
    </row>
    <row r="1203" spans="1:75" ht="15.75">
      <c r="A1203" s="395"/>
      <c r="B1203" s="396"/>
      <c r="C1203" s="156"/>
      <c r="D1203" s="271"/>
      <c r="E1203" s="156"/>
      <c r="F1203" s="156"/>
      <c r="G1203" s="156"/>
      <c r="H1203" s="156"/>
      <c r="I1203" s="156"/>
      <c r="J1203" s="156"/>
      <c r="K1203" s="156"/>
      <c r="L1203" s="156"/>
      <c r="M1203" s="156"/>
      <c r="N1203" s="156"/>
      <c r="O1203" s="156"/>
      <c r="P1203" s="156"/>
      <c r="Q1203" s="156"/>
      <c r="R1203" s="156"/>
      <c r="S1203" s="156"/>
      <c r="T1203" s="156"/>
      <c r="U1203" s="157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L1203" s="81"/>
      <c r="AM1203" s="81"/>
      <c r="AN1203" s="81"/>
      <c r="AO1203" s="81"/>
      <c r="AP1203" s="81"/>
      <c r="AQ1203" s="81"/>
      <c r="AR1203" s="81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11"/>
      <c r="BF1203" s="11"/>
      <c r="BG1203" s="11"/>
      <c r="BH1203" s="11"/>
      <c r="BI1203" s="11"/>
      <c r="BJ1203" s="11"/>
      <c r="BK1203" s="11"/>
      <c r="BL1203" s="11"/>
      <c r="BN1203" s="36"/>
      <c r="BO1203" s="400"/>
      <c r="BP1203" s="81"/>
      <c r="BQ1203" s="81"/>
      <c r="BR1203" s="81"/>
      <c r="BS1203" s="81"/>
      <c r="BT1203" s="36"/>
      <c r="BU1203" s="36"/>
      <c r="BV1203" s="81"/>
      <c r="BW1203" s="81"/>
    </row>
    <row r="1204" spans="1:75" ht="15.75">
      <c r="A1204" s="395"/>
      <c r="B1204" s="396"/>
      <c r="C1204" s="156"/>
      <c r="D1204" s="271"/>
      <c r="E1204" s="156"/>
      <c r="F1204" s="156"/>
      <c r="G1204" s="156"/>
      <c r="H1204" s="156"/>
      <c r="I1204" s="156"/>
      <c r="J1204" s="156"/>
      <c r="K1204" s="156"/>
      <c r="L1204" s="156"/>
      <c r="M1204" s="156"/>
      <c r="N1204" s="156"/>
      <c r="O1204" s="156"/>
      <c r="P1204" s="156"/>
      <c r="Q1204" s="156"/>
      <c r="R1204" s="156"/>
      <c r="S1204" s="156"/>
      <c r="T1204" s="156"/>
      <c r="U1204" s="157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L1204" s="81"/>
      <c r="AM1204" s="81"/>
      <c r="AN1204" s="81"/>
      <c r="AO1204" s="81"/>
      <c r="AP1204" s="81"/>
      <c r="AQ1204" s="81"/>
      <c r="AR1204" s="81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11"/>
      <c r="BF1204" s="11"/>
      <c r="BG1204" s="11"/>
      <c r="BH1204" s="11"/>
      <c r="BI1204" s="11"/>
      <c r="BJ1204" s="11"/>
      <c r="BK1204" s="11"/>
      <c r="BL1204" s="11"/>
      <c r="BN1204" s="36"/>
      <c r="BO1204" s="400"/>
      <c r="BP1204" s="81"/>
      <c r="BQ1204" s="81"/>
      <c r="BR1204" s="81"/>
      <c r="BS1204" s="81"/>
      <c r="BT1204" s="36"/>
      <c r="BU1204" s="36"/>
      <c r="BV1204" s="81"/>
      <c r="BW1204" s="81"/>
    </row>
    <row r="1205" spans="1:75" ht="15.75">
      <c r="A1205" s="395"/>
      <c r="B1205" s="396"/>
      <c r="C1205" s="156"/>
      <c r="D1205" s="271"/>
      <c r="E1205" s="156"/>
      <c r="F1205" s="156"/>
      <c r="G1205" s="156"/>
      <c r="H1205" s="156"/>
      <c r="I1205" s="156"/>
      <c r="J1205" s="156"/>
      <c r="K1205" s="156"/>
      <c r="L1205" s="156"/>
      <c r="M1205" s="156"/>
      <c r="N1205" s="156"/>
      <c r="O1205" s="156"/>
      <c r="P1205" s="156"/>
      <c r="Q1205" s="156"/>
      <c r="R1205" s="156"/>
      <c r="S1205" s="156"/>
      <c r="T1205" s="156"/>
      <c r="U1205" s="157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L1205" s="81"/>
      <c r="AM1205" s="81"/>
      <c r="AN1205" s="81"/>
      <c r="AO1205" s="81"/>
      <c r="AP1205" s="81"/>
      <c r="AQ1205" s="81"/>
      <c r="AR1205" s="81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11"/>
      <c r="BF1205" s="11"/>
      <c r="BG1205" s="11"/>
      <c r="BH1205" s="11"/>
      <c r="BI1205" s="11"/>
      <c r="BJ1205" s="11"/>
      <c r="BK1205" s="11"/>
      <c r="BL1205" s="11"/>
      <c r="BN1205" s="36"/>
      <c r="BO1205" s="400"/>
      <c r="BP1205" s="81"/>
      <c r="BQ1205" s="81"/>
      <c r="BR1205" s="81"/>
      <c r="BS1205" s="81"/>
      <c r="BT1205" s="36"/>
      <c r="BU1205" s="36"/>
      <c r="BV1205" s="81"/>
      <c r="BW1205" s="81"/>
    </row>
    <row r="1206" spans="1:75" ht="15.75">
      <c r="A1206" s="395"/>
      <c r="B1206" s="396"/>
      <c r="C1206" s="156"/>
      <c r="D1206" s="271"/>
      <c r="E1206" s="156"/>
      <c r="F1206" s="156"/>
      <c r="G1206" s="156"/>
      <c r="H1206" s="156"/>
      <c r="I1206" s="156"/>
      <c r="J1206" s="156"/>
      <c r="K1206" s="156"/>
      <c r="L1206" s="156"/>
      <c r="M1206" s="156"/>
      <c r="N1206" s="156"/>
      <c r="O1206" s="156"/>
      <c r="P1206" s="156"/>
      <c r="Q1206" s="156"/>
      <c r="R1206" s="156"/>
      <c r="S1206" s="156"/>
      <c r="T1206" s="156"/>
      <c r="U1206" s="157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L1206" s="81"/>
      <c r="AM1206" s="81"/>
      <c r="AN1206" s="81"/>
      <c r="AO1206" s="81"/>
      <c r="AP1206" s="81"/>
      <c r="AQ1206" s="81"/>
      <c r="AR1206" s="81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11"/>
      <c r="BF1206" s="11"/>
      <c r="BG1206" s="11"/>
      <c r="BH1206" s="11"/>
      <c r="BI1206" s="11"/>
      <c r="BJ1206" s="11"/>
      <c r="BK1206" s="11"/>
      <c r="BL1206" s="11"/>
      <c r="BN1206" s="36"/>
      <c r="BO1206" s="400"/>
      <c r="BP1206" s="81"/>
      <c r="BQ1206" s="81"/>
      <c r="BR1206" s="81"/>
      <c r="BS1206" s="81"/>
      <c r="BT1206" s="36"/>
      <c r="BU1206" s="36"/>
      <c r="BV1206" s="81"/>
      <c r="BW1206" s="81"/>
    </row>
    <row r="1207" spans="1:75" ht="15.75">
      <c r="A1207" s="395"/>
      <c r="B1207" s="396"/>
      <c r="C1207" s="156"/>
      <c r="D1207" s="271"/>
      <c r="E1207" s="156"/>
      <c r="F1207" s="156"/>
      <c r="G1207" s="156"/>
      <c r="H1207" s="156"/>
      <c r="I1207" s="156"/>
      <c r="J1207" s="156"/>
      <c r="K1207" s="156"/>
      <c r="L1207" s="156"/>
      <c r="M1207" s="156"/>
      <c r="N1207" s="156"/>
      <c r="O1207" s="156"/>
      <c r="P1207" s="156"/>
      <c r="Q1207" s="156"/>
      <c r="R1207" s="156"/>
      <c r="S1207" s="156"/>
      <c r="T1207" s="156"/>
      <c r="U1207" s="157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L1207" s="81"/>
      <c r="AM1207" s="81"/>
      <c r="AN1207" s="81"/>
      <c r="AO1207" s="81"/>
      <c r="AP1207" s="81"/>
      <c r="AQ1207" s="81"/>
      <c r="AR1207" s="81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11"/>
      <c r="BF1207" s="11"/>
      <c r="BG1207" s="11"/>
      <c r="BH1207" s="11"/>
      <c r="BI1207" s="11"/>
      <c r="BJ1207" s="11"/>
      <c r="BK1207" s="11"/>
      <c r="BL1207" s="11"/>
      <c r="BN1207" s="36"/>
      <c r="BO1207" s="400"/>
      <c r="BP1207" s="81"/>
      <c r="BQ1207" s="81"/>
      <c r="BR1207" s="81"/>
      <c r="BS1207" s="81"/>
      <c r="BT1207" s="36"/>
      <c r="BU1207" s="36"/>
      <c r="BV1207" s="81"/>
      <c r="BW1207" s="81"/>
    </row>
    <row r="1208" spans="1:75" ht="15.75">
      <c r="A1208" s="395"/>
      <c r="B1208" s="396"/>
      <c r="C1208" s="156"/>
      <c r="D1208" s="271"/>
      <c r="E1208" s="156"/>
      <c r="F1208" s="156"/>
      <c r="G1208" s="156"/>
      <c r="H1208" s="156"/>
      <c r="I1208" s="156"/>
      <c r="J1208" s="156"/>
      <c r="K1208" s="156"/>
      <c r="L1208" s="156"/>
      <c r="M1208" s="156"/>
      <c r="N1208" s="156"/>
      <c r="O1208" s="156"/>
      <c r="P1208" s="156"/>
      <c r="Q1208" s="156"/>
      <c r="R1208" s="156"/>
      <c r="S1208" s="156"/>
      <c r="T1208" s="156"/>
      <c r="U1208" s="157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L1208" s="81"/>
      <c r="AM1208" s="81"/>
      <c r="AN1208" s="81"/>
      <c r="AO1208" s="81"/>
      <c r="AP1208" s="81"/>
      <c r="AQ1208" s="81"/>
      <c r="AR1208" s="81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11"/>
      <c r="BF1208" s="11"/>
      <c r="BG1208" s="11"/>
      <c r="BH1208" s="11"/>
      <c r="BI1208" s="11"/>
      <c r="BJ1208" s="11"/>
      <c r="BK1208" s="11"/>
      <c r="BL1208" s="11"/>
      <c r="BN1208" s="36"/>
      <c r="BO1208" s="400"/>
      <c r="BP1208" s="81"/>
      <c r="BQ1208" s="81"/>
      <c r="BR1208" s="81"/>
      <c r="BS1208" s="81"/>
      <c r="BT1208" s="36"/>
      <c r="BU1208" s="36"/>
      <c r="BV1208" s="81"/>
      <c r="BW1208" s="81"/>
    </row>
    <row r="1209" spans="1:75" ht="15.75">
      <c r="A1209" s="395"/>
      <c r="B1209" s="396"/>
      <c r="C1209" s="156"/>
      <c r="D1209" s="271"/>
      <c r="E1209" s="156"/>
      <c r="F1209" s="156"/>
      <c r="G1209" s="156"/>
      <c r="H1209" s="156"/>
      <c r="I1209" s="156"/>
      <c r="J1209" s="156"/>
      <c r="K1209" s="156"/>
      <c r="L1209" s="156"/>
      <c r="M1209" s="156"/>
      <c r="N1209" s="156"/>
      <c r="O1209" s="156"/>
      <c r="P1209" s="156"/>
      <c r="Q1209" s="156"/>
      <c r="R1209" s="156"/>
      <c r="S1209" s="156"/>
      <c r="T1209" s="156"/>
      <c r="U1209" s="157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L1209" s="81"/>
      <c r="AM1209" s="81"/>
      <c r="AN1209" s="81"/>
      <c r="AO1209" s="81"/>
      <c r="AP1209" s="81"/>
      <c r="AQ1209" s="81"/>
      <c r="AR1209" s="81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11"/>
      <c r="BF1209" s="11"/>
      <c r="BG1209" s="11"/>
      <c r="BH1209" s="11"/>
      <c r="BI1209" s="11"/>
      <c r="BJ1209" s="11"/>
      <c r="BK1209" s="11"/>
      <c r="BL1209" s="11"/>
      <c r="BN1209" s="36"/>
      <c r="BO1209" s="400"/>
      <c r="BP1209" s="81"/>
      <c r="BQ1209" s="81"/>
      <c r="BR1209" s="81"/>
      <c r="BS1209" s="81"/>
      <c r="BT1209" s="36"/>
      <c r="BU1209" s="36"/>
      <c r="BV1209" s="81"/>
      <c r="BW1209" s="81"/>
    </row>
    <row r="1210" spans="1:75" ht="15.75">
      <c r="A1210" s="395"/>
      <c r="B1210" s="396"/>
      <c r="C1210" s="156"/>
      <c r="D1210" s="271"/>
      <c r="E1210" s="156"/>
      <c r="F1210" s="156"/>
      <c r="G1210" s="156"/>
      <c r="H1210" s="156"/>
      <c r="I1210" s="156"/>
      <c r="J1210" s="156"/>
      <c r="K1210" s="156"/>
      <c r="L1210" s="156"/>
      <c r="M1210" s="156"/>
      <c r="N1210" s="156"/>
      <c r="O1210" s="156"/>
      <c r="P1210" s="156"/>
      <c r="Q1210" s="156"/>
      <c r="R1210" s="156"/>
      <c r="S1210" s="156"/>
      <c r="T1210" s="156"/>
      <c r="U1210" s="157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L1210" s="81"/>
      <c r="AM1210" s="81"/>
      <c r="AN1210" s="81"/>
      <c r="AO1210" s="81"/>
      <c r="AP1210" s="81"/>
      <c r="AQ1210" s="81"/>
      <c r="AR1210" s="81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11"/>
      <c r="BF1210" s="11"/>
      <c r="BG1210" s="11"/>
      <c r="BH1210" s="11"/>
      <c r="BI1210" s="11"/>
      <c r="BJ1210" s="11"/>
      <c r="BK1210" s="11"/>
      <c r="BL1210" s="11"/>
      <c r="BN1210" s="36"/>
      <c r="BO1210" s="400"/>
      <c r="BP1210" s="81"/>
      <c r="BQ1210" s="81"/>
      <c r="BR1210" s="81"/>
      <c r="BS1210" s="81"/>
      <c r="BT1210" s="36"/>
      <c r="BU1210" s="36"/>
      <c r="BV1210" s="81"/>
      <c r="BW1210" s="81"/>
    </row>
    <row r="1211" spans="1:75" ht="15.75">
      <c r="A1211" s="395"/>
      <c r="B1211" s="396"/>
      <c r="C1211" s="156"/>
      <c r="D1211" s="271"/>
      <c r="E1211" s="156"/>
      <c r="F1211" s="156"/>
      <c r="G1211" s="156"/>
      <c r="H1211" s="156"/>
      <c r="I1211" s="156"/>
      <c r="J1211" s="156"/>
      <c r="K1211" s="156"/>
      <c r="L1211" s="156"/>
      <c r="M1211" s="156"/>
      <c r="N1211" s="156"/>
      <c r="O1211" s="156"/>
      <c r="P1211" s="156"/>
      <c r="Q1211" s="156"/>
      <c r="R1211" s="156"/>
      <c r="S1211" s="156"/>
      <c r="T1211" s="156"/>
      <c r="U1211" s="157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L1211" s="81"/>
      <c r="AM1211" s="81"/>
      <c r="AN1211" s="81"/>
      <c r="AO1211" s="81"/>
      <c r="AP1211" s="81"/>
      <c r="AQ1211" s="81"/>
      <c r="AR1211" s="81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11"/>
      <c r="BF1211" s="11"/>
      <c r="BG1211" s="11"/>
      <c r="BH1211" s="11"/>
      <c r="BI1211" s="11"/>
      <c r="BJ1211" s="11"/>
      <c r="BK1211" s="11"/>
      <c r="BL1211" s="11"/>
      <c r="BN1211" s="36"/>
      <c r="BO1211" s="400"/>
      <c r="BP1211" s="81"/>
      <c r="BQ1211" s="81"/>
      <c r="BR1211" s="81"/>
      <c r="BS1211" s="81"/>
      <c r="BT1211" s="36"/>
      <c r="BU1211" s="36"/>
      <c r="BV1211" s="81"/>
      <c r="BW1211" s="81"/>
    </row>
    <row r="1212" spans="1:75" ht="15.75">
      <c r="A1212" s="395"/>
      <c r="B1212" s="396"/>
      <c r="C1212" s="156"/>
      <c r="D1212" s="271"/>
      <c r="E1212" s="156"/>
      <c r="F1212" s="156"/>
      <c r="G1212" s="156"/>
      <c r="H1212" s="156"/>
      <c r="I1212" s="156"/>
      <c r="J1212" s="156"/>
      <c r="K1212" s="156"/>
      <c r="L1212" s="156"/>
      <c r="M1212" s="156"/>
      <c r="N1212" s="156"/>
      <c r="O1212" s="156"/>
      <c r="P1212" s="156"/>
      <c r="Q1212" s="156"/>
      <c r="R1212" s="156"/>
      <c r="S1212" s="156"/>
      <c r="T1212" s="156"/>
      <c r="U1212" s="157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L1212" s="81"/>
      <c r="AM1212" s="81"/>
      <c r="AN1212" s="81"/>
      <c r="AO1212" s="81"/>
      <c r="AP1212" s="81"/>
      <c r="AQ1212" s="81"/>
      <c r="AR1212" s="81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11"/>
      <c r="BF1212" s="11"/>
      <c r="BG1212" s="11"/>
      <c r="BH1212" s="11"/>
      <c r="BI1212" s="11"/>
      <c r="BJ1212" s="11"/>
      <c r="BK1212" s="11"/>
      <c r="BL1212" s="11"/>
      <c r="BN1212" s="36"/>
      <c r="BO1212" s="400"/>
      <c r="BP1212" s="81"/>
      <c r="BQ1212" s="81"/>
      <c r="BR1212" s="81"/>
      <c r="BS1212" s="81"/>
      <c r="BT1212" s="36"/>
      <c r="BU1212" s="36"/>
      <c r="BV1212" s="81"/>
      <c r="BW1212" s="81"/>
    </row>
    <row r="1213" spans="1:75" ht="15.75">
      <c r="A1213" s="395"/>
      <c r="B1213" s="396"/>
      <c r="C1213" s="156"/>
      <c r="D1213" s="271"/>
      <c r="E1213" s="156"/>
      <c r="F1213" s="156"/>
      <c r="G1213" s="156"/>
      <c r="H1213" s="156"/>
      <c r="I1213" s="156"/>
      <c r="J1213" s="156"/>
      <c r="K1213" s="156"/>
      <c r="L1213" s="156"/>
      <c r="M1213" s="156"/>
      <c r="N1213" s="156"/>
      <c r="O1213" s="156"/>
      <c r="P1213" s="156"/>
      <c r="Q1213" s="156"/>
      <c r="R1213" s="156"/>
      <c r="S1213" s="156"/>
      <c r="T1213" s="156"/>
      <c r="U1213" s="157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L1213" s="81"/>
      <c r="AM1213" s="81"/>
      <c r="AN1213" s="81"/>
      <c r="AO1213" s="81"/>
      <c r="AP1213" s="81"/>
      <c r="AQ1213" s="81"/>
      <c r="AR1213" s="81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11"/>
      <c r="BF1213" s="11"/>
      <c r="BG1213" s="11"/>
      <c r="BH1213" s="11"/>
      <c r="BI1213" s="11"/>
      <c r="BJ1213" s="11"/>
      <c r="BK1213" s="11"/>
      <c r="BL1213" s="11"/>
      <c r="BN1213" s="36"/>
      <c r="BO1213" s="400"/>
      <c r="BP1213" s="81"/>
      <c r="BQ1213" s="81"/>
      <c r="BR1213" s="81"/>
      <c r="BS1213" s="81"/>
      <c r="BT1213" s="36"/>
      <c r="BU1213" s="36"/>
      <c r="BV1213" s="81"/>
      <c r="BW1213" s="81"/>
    </row>
    <row r="1214" spans="1:75" ht="15.75">
      <c r="A1214" s="395"/>
      <c r="B1214" s="396"/>
      <c r="C1214" s="156"/>
      <c r="D1214" s="271"/>
      <c r="E1214" s="156"/>
      <c r="F1214" s="156"/>
      <c r="G1214" s="156"/>
      <c r="H1214" s="156"/>
      <c r="I1214" s="156"/>
      <c r="J1214" s="156"/>
      <c r="K1214" s="156"/>
      <c r="L1214" s="156"/>
      <c r="M1214" s="156"/>
      <c r="N1214" s="156"/>
      <c r="O1214" s="156"/>
      <c r="P1214" s="156"/>
      <c r="Q1214" s="156"/>
      <c r="R1214" s="156"/>
      <c r="S1214" s="156"/>
      <c r="T1214" s="156"/>
      <c r="U1214" s="157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L1214" s="81"/>
      <c r="AM1214" s="81"/>
      <c r="AN1214" s="81"/>
      <c r="AO1214" s="81"/>
      <c r="AP1214" s="81"/>
      <c r="AQ1214" s="81"/>
      <c r="AR1214" s="81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11"/>
      <c r="BF1214" s="11"/>
      <c r="BG1214" s="11"/>
      <c r="BH1214" s="11"/>
      <c r="BI1214" s="11"/>
      <c r="BJ1214" s="11"/>
      <c r="BK1214" s="11"/>
      <c r="BL1214" s="11"/>
      <c r="BN1214" s="36"/>
      <c r="BO1214" s="400"/>
      <c r="BP1214" s="81"/>
      <c r="BQ1214" s="81"/>
      <c r="BR1214" s="81"/>
      <c r="BS1214" s="81"/>
      <c r="BT1214" s="36"/>
      <c r="BU1214" s="36"/>
      <c r="BV1214" s="81"/>
      <c r="BW1214" s="81"/>
    </row>
    <row r="1215" spans="1:75" ht="15.75">
      <c r="A1215" s="395"/>
      <c r="B1215" s="396"/>
      <c r="C1215" s="156"/>
      <c r="D1215" s="271"/>
      <c r="E1215" s="156"/>
      <c r="F1215" s="156"/>
      <c r="G1215" s="156"/>
      <c r="H1215" s="156"/>
      <c r="I1215" s="156"/>
      <c r="J1215" s="156"/>
      <c r="K1215" s="156"/>
      <c r="L1215" s="156"/>
      <c r="M1215" s="156"/>
      <c r="N1215" s="156"/>
      <c r="O1215" s="156"/>
      <c r="P1215" s="156"/>
      <c r="Q1215" s="156"/>
      <c r="R1215" s="156"/>
      <c r="S1215" s="156"/>
      <c r="T1215" s="156"/>
      <c r="U1215" s="157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L1215" s="81"/>
      <c r="AM1215" s="81"/>
      <c r="AN1215" s="81"/>
      <c r="AO1215" s="81"/>
      <c r="AP1215" s="81"/>
      <c r="AQ1215" s="81"/>
      <c r="AR1215" s="81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11"/>
      <c r="BF1215" s="11"/>
      <c r="BG1215" s="11"/>
      <c r="BH1215" s="11"/>
      <c r="BI1215" s="11"/>
      <c r="BJ1215" s="11"/>
      <c r="BK1215" s="11"/>
      <c r="BL1215" s="11"/>
      <c r="BN1215" s="36"/>
      <c r="BO1215" s="400"/>
      <c r="BP1215" s="81"/>
      <c r="BQ1215" s="81"/>
      <c r="BR1215" s="81"/>
      <c r="BS1215" s="81"/>
      <c r="BT1215" s="36"/>
      <c r="BU1215" s="36"/>
      <c r="BV1215" s="81"/>
      <c r="BW1215" s="81"/>
    </row>
    <row r="1216" spans="1:75" ht="15.75">
      <c r="A1216" s="395"/>
      <c r="B1216" s="396"/>
      <c r="C1216" s="156"/>
      <c r="D1216" s="271"/>
      <c r="E1216" s="156"/>
      <c r="F1216" s="156"/>
      <c r="G1216" s="156"/>
      <c r="H1216" s="156"/>
      <c r="I1216" s="156"/>
      <c r="J1216" s="156"/>
      <c r="K1216" s="156"/>
      <c r="L1216" s="156"/>
      <c r="M1216" s="156"/>
      <c r="N1216" s="156"/>
      <c r="O1216" s="156"/>
      <c r="P1216" s="156"/>
      <c r="Q1216" s="156"/>
      <c r="R1216" s="156"/>
      <c r="S1216" s="156"/>
      <c r="T1216" s="156"/>
      <c r="U1216" s="157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L1216" s="81"/>
      <c r="AM1216" s="81"/>
      <c r="AN1216" s="81"/>
      <c r="AO1216" s="81"/>
      <c r="AP1216" s="81"/>
      <c r="AQ1216" s="81"/>
      <c r="AR1216" s="81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11"/>
      <c r="BF1216" s="11"/>
      <c r="BG1216" s="11"/>
      <c r="BH1216" s="11"/>
      <c r="BI1216" s="11"/>
      <c r="BJ1216" s="11"/>
      <c r="BK1216" s="11"/>
      <c r="BL1216" s="11"/>
      <c r="BN1216" s="36"/>
      <c r="BO1216" s="400"/>
      <c r="BP1216" s="81"/>
      <c r="BQ1216" s="81"/>
      <c r="BR1216" s="81"/>
      <c r="BS1216" s="81"/>
      <c r="BT1216" s="36"/>
      <c r="BU1216" s="36"/>
      <c r="BV1216" s="81"/>
      <c r="BW1216" s="81"/>
    </row>
    <row r="1217" spans="1:75" ht="15.75">
      <c r="A1217" s="395"/>
      <c r="B1217" s="396"/>
      <c r="C1217" s="156"/>
      <c r="D1217" s="271"/>
      <c r="E1217" s="156"/>
      <c r="F1217" s="156"/>
      <c r="G1217" s="156"/>
      <c r="H1217" s="156"/>
      <c r="I1217" s="156"/>
      <c r="J1217" s="156"/>
      <c r="K1217" s="156"/>
      <c r="L1217" s="156"/>
      <c r="M1217" s="156"/>
      <c r="N1217" s="156"/>
      <c r="O1217" s="156"/>
      <c r="P1217" s="156"/>
      <c r="Q1217" s="156"/>
      <c r="R1217" s="156"/>
      <c r="S1217" s="156"/>
      <c r="T1217" s="156"/>
      <c r="U1217" s="157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L1217" s="81"/>
      <c r="AM1217" s="81"/>
      <c r="AN1217" s="81"/>
      <c r="AO1217" s="81"/>
      <c r="AP1217" s="81"/>
      <c r="AQ1217" s="81"/>
      <c r="AR1217" s="81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11"/>
      <c r="BF1217" s="11"/>
      <c r="BG1217" s="11"/>
      <c r="BH1217" s="11"/>
      <c r="BI1217" s="11"/>
      <c r="BJ1217" s="11"/>
      <c r="BK1217" s="11"/>
      <c r="BL1217" s="11"/>
      <c r="BN1217" s="36"/>
      <c r="BO1217" s="400"/>
      <c r="BP1217" s="81"/>
      <c r="BQ1217" s="81"/>
      <c r="BR1217" s="81"/>
      <c r="BS1217" s="81"/>
      <c r="BT1217" s="36"/>
      <c r="BU1217" s="36"/>
      <c r="BV1217" s="81"/>
      <c r="BW1217" s="81"/>
    </row>
    <row r="1218" spans="1:75" ht="15.75">
      <c r="A1218" s="395"/>
      <c r="B1218" s="396"/>
      <c r="C1218" s="156"/>
      <c r="D1218" s="271"/>
      <c r="E1218" s="156"/>
      <c r="F1218" s="156"/>
      <c r="G1218" s="156"/>
      <c r="H1218" s="156"/>
      <c r="I1218" s="156"/>
      <c r="J1218" s="156"/>
      <c r="K1218" s="156"/>
      <c r="L1218" s="156"/>
      <c r="M1218" s="156"/>
      <c r="N1218" s="156"/>
      <c r="O1218" s="156"/>
      <c r="P1218" s="156"/>
      <c r="Q1218" s="156"/>
      <c r="R1218" s="156"/>
      <c r="S1218" s="156"/>
      <c r="T1218" s="156"/>
      <c r="U1218" s="157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L1218" s="81"/>
      <c r="AM1218" s="81"/>
      <c r="AN1218" s="81"/>
      <c r="AO1218" s="81"/>
      <c r="AP1218" s="81"/>
      <c r="AQ1218" s="81"/>
      <c r="AR1218" s="81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11"/>
      <c r="BF1218" s="11"/>
      <c r="BG1218" s="11"/>
      <c r="BH1218" s="11"/>
      <c r="BI1218" s="11"/>
      <c r="BJ1218" s="11"/>
      <c r="BK1218" s="11"/>
      <c r="BL1218" s="11"/>
      <c r="BN1218" s="36"/>
      <c r="BO1218" s="400"/>
      <c r="BP1218" s="81"/>
      <c r="BQ1218" s="81"/>
      <c r="BR1218" s="81"/>
      <c r="BS1218" s="81"/>
      <c r="BT1218" s="36"/>
      <c r="BU1218" s="36"/>
      <c r="BV1218" s="81"/>
      <c r="BW1218" s="81"/>
    </row>
    <row r="1219" spans="1:75" ht="15.75">
      <c r="A1219" s="395"/>
      <c r="B1219" s="396"/>
      <c r="C1219" s="156"/>
      <c r="D1219" s="271"/>
      <c r="E1219" s="156"/>
      <c r="F1219" s="156"/>
      <c r="G1219" s="156"/>
      <c r="H1219" s="156"/>
      <c r="I1219" s="156"/>
      <c r="J1219" s="156"/>
      <c r="K1219" s="156"/>
      <c r="L1219" s="156"/>
      <c r="M1219" s="156"/>
      <c r="N1219" s="156"/>
      <c r="O1219" s="156"/>
      <c r="P1219" s="156"/>
      <c r="Q1219" s="156"/>
      <c r="R1219" s="156"/>
      <c r="S1219" s="156"/>
      <c r="T1219" s="156"/>
      <c r="U1219" s="157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L1219" s="81"/>
      <c r="AM1219" s="81"/>
      <c r="AN1219" s="81"/>
      <c r="AO1219" s="81"/>
      <c r="AP1219" s="81"/>
      <c r="AQ1219" s="81"/>
      <c r="AR1219" s="81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11"/>
      <c r="BF1219" s="11"/>
      <c r="BG1219" s="11"/>
      <c r="BH1219" s="11"/>
      <c r="BI1219" s="11"/>
      <c r="BJ1219" s="11"/>
      <c r="BK1219" s="11"/>
      <c r="BL1219" s="11"/>
      <c r="BN1219" s="36"/>
      <c r="BO1219" s="400"/>
      <c r="BP1219" s="81"/>
      <c r="BQ1219" s="81"/>
      <c r="BR1219" s="81"/>
      <c r="BS1219" s="81"/>
      <c r="BT1219" s="36"/>
      <c r="BU1219" s="36"/>
      <c r="BV1219" s="81"/>
      <c r="BW1219" s="81"/>
    </row>
    <row r="1220" spans="1:75" ht="15.75">
      <c r="A1220" s="395"/>
      <c r="B1220" s="396"/>
      <c r="C1220" s="156"/>
      <c r="D1220" s="271"/>
      <c r="E1220" s="156"/>
      <c r="F1220" s="156"/>
      <c r="G1220" s="156"/>
      <c r="H1220" s="156"/>
      <c r="I1220" s="156"/>
      <c r="J1220" s="156"/>
      <c r="K1220" s="156"/>
      <c r="L1220" s="156"/>
      <c r="M1220" s="156"/>
      <c r="N1220" s="156"/>
      <c r="O1220" s="156"/>
      <c r="P1220" s="156"/>
      <c r="Q1220" s="156"/>
      <c r="R1220" s="156"/>
      <c r="S1220" s="156"/>
      <c r="T1220" s="156"/>
      <c r="U1220" s="157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L1220" s="81"/>
      <c r="AM1220" s="81"/>
      <c r="AN1220" s="81"/>
      <c r="AO1220" s="81"/>
      <c r="AP1220" s="81"/>
      <c r="AQ1220" s="81"/>
      <c r="AR1220" s="81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11"/>
      <c r="BF1220" s="11"/>
      <c r="BG1220" s="11"/>
      <c r="BH1220" s="11"/>
      <c r="BI1220" s="11"/>
      <c r="BJ1220" s="11"/>
      <c r="BK1220" s="11"/>
      <c r="BL1220" s="11"/>
      <c r="BN1220" s="36"/>
      <c r="BO1220" s="400"/>
      <c r="BP1220" s="81"/>
      <c r="BQ1220" s="81"/>
      <c r="BR1220" s="81"/>
      <c r="BS1220" s="81"/>
      <c r="BT1220" s="36"/>
      <c r="BU1220" s="36"/>
      <c r="BV1220" s="81"/>
      <c r="BW1220" s="81"/>
    </row>
    <row r="1221" spans="1:75" ht="15.75">
      <c r="A1221" s="395"/>
      <c r="B1221" s="396"/>
      <c r="C1221" s="156"/>
      <c r="D1221" s="271"/>
      <c r="E1221" s="156"/>
      <c r="F1221" s="156"/>
      <c r="G1221" s="156"/>
      <c r="H1221" s="156"/>
      <c r="I1221" s="156"/>
      <c r="J1221" s="156"/>
      <c r="K1221" s="156"/>
      <c r="L1221" s="156"/>
      <c r="M1221" s="156"/>
      <c r="N1221" s="156"/>
      <c r="O1221" s="156"/>
      <c r="P1221" s="156"/>
      <c r="Q1221" s="156"/>
      <c r="R1221" s="156"/>
      <c r="S1221" s="156"/>
      <c r="T1221" s="156"/>
      <c r="U1221" s="157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L1221" s="81"/>
      <c r="AM1221" s="81"/>
      <c r="AN1221" s="81"/>
      <c r="AO1221" s="81"/>
      <c r="AP1221" s="81"/>
      <c r="AQ1221" s="81"/>
      <c r="AR1221" s="81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11"/>
      <c r="BF1221" s="11"/>
      <c r="BG1221" s="11"/>
      <c r="BH1221" s="11"/>
      <c r="BI1221" s="11"/>
      <c r="BJ1221" s="11"/>
      <c r="BK1221" s="11"/>
      <c r="BL1221" s="11"/>
      <c r="BN1221" s="36"/>
      <c r="BO1221" s="400"/>
      <c r="BP1221" s="81"/>
      <c r="BQ1221" s="81"/>
      <c r="BR1221" s="81"/>
      <c r="BS1221" s="81"/>
      <c r="BT1221" s="36"/>
      <c r="BU1221" s="36"/>
      <c r="BV1221" s="81"/>
      <c r="BW1221" s="81"/>
    </row>
    <row r="1222" spans="1:75" ht="15.75">
      <c r="A1222" s="395"/>
      <c r="B1222" s="396"/>
      <c r="C1222" s="156"/>
      <c r="D1222" s="271"/>
      <c r="E1222" s="156"/>
      <c r="F1222" s="156"/>
      <c r="G1222" s="156"/>
      <c r="H1222" s="156"/>
      <c r="I1222" s="156"/>
      <c r="J1222" s="156"/>
      <c r="K1222" s="156"/>
      <c r="L1222" s="156"/>
      <c r="M1222" s="156"/>
      <c r="N1222" s="156"/>
      <c r="O1222" s="156"/>
      <c r="P1222" s="156"/>
      <c r="Q1222" s="156"/>
      <c r="R1222" s="156"/>
      <c r="S1222" s="156"/>
      <c r="T1222" s="156"/>
      <c r="U1222" s="157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L1222" s="81"/>
      <c r="AM1222" s="81"/>
      <c r="AN1222" s="81"/>
      <c r="AO1222" s="81"/>
      <c r="AP1222" s="81"/>
      <c r="AQ1222" s="81"/>
      <c r="AR1222" s="81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11"/>
      <c r="BF1222" s="11"/>
      <c r="BG1222" s="11"/>
      <c r="BH1222" s="11"/>
      <c r="BI1222" s="11"/>
      <c r="BJ1222" s="11"/>
      <c r="BK1222" s="11"/>
      <c r="BL1222" s="11"/>
      <c r="BN1222" s="36"/>
      <c r="BO1222" s="400"/>
      <c r="BP1222" s="81"/>
      <c r="BQ1222" s="81"/>
      <c r="BR1222" s="81"/>
      <c r="BS1222" s="81"/>
      <c r="BT1222" s="36"/>
      <c r="BU1222" s="36"/>
      <c r="BV1222" s="81"/>
      <c r="BW1222" s="81"/>
    </row>
    <row r="1223" spans="1:75" ht="15.75">
      <c r="A1223" s="395"/>
      <c r="B1223" s="396"/>
      <c r="C1223" s="156"/>
      <c r="D1223" s="271"/>
      <c r="E1223" s="156"/>
      <c r="F1223" s="156"/>
      <c r="G1223" s="156"/>
      <c r="H1223" s="156"/>
      <c r="I1223" s="156"/>
      <c r="J1223" s="156"/>
      <c r="K1223" s="156"/>
      <c r="L1223" s="156"/>
      <c r="M1223" s="156"/>
      <c r="N1223" s="156"/>
      <c r="O1223" s="156"/>
      <c r="P1223" s="156"/>
      <c r="Q1223" s="156"/>
      <c r="R1223" s="156"/>
      <c r="S1223" s="156"/>
      <c r="T1223" s="156"/>
      <c r="U1223" s="157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L1223" s="81"/>
      <c r="AM1223" s="81"/>
      <c r="AN1223" s="81"/>
      <c r="AO1223" s="81"/>
      <c r="AP1223" s="81"/>
      <c r="AQ1223" s="81"/>
      <c r="AR1223" s="81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11"/>
      <c r="BF1223" s="11"/>
      <c r="BG1223" s="11"/>
      <c r="BH1223" s="11"/>
      <c r="BI1223" s="11"/>
      <c r="BJ1223" s="11"/>
      <c r="BK1223" s="11"/>
      <c r="BL1223" s="11"/>
      <c r="BN1223" s="36"/>
      <c r="BO1223" s="400"/>
      <c r="BP1223" s="81"/>
      <c r="BQ1223" s="81"/>
      <c r="BR1223" s="81"/>
      <c r="BS1223" s="81"/>
      <c r="BT1223" s="36"/>
      <c r="BU1223" s="36"/>
      <c r="BV1223" s="81"/>
      <c r="BW1223" s="81"/>
    </row>
    <row r="1224" spans="1:75" ht="15.75">
      <c r="A1224" s="395"/>
      <c r="B1224" s="396"/>
      <c r="C1224" s="156"/>
      <c r="D1224" s="271"/>
      <c r="E1224" s="156"/>
      <c r="F1224" s="156"/>
      <c r="G1224" s="156"/>
      <c r="H1224" s="156"/>
      <c r="I1224" s="156"/>
      <c r="J1224" s="156"/>
      <c r="K1224" s="156"/>
      <c r="L1224" s="156"/>
      <c r="M1224" s="156"/>
      <c r="N1224" s="156"/>
      <c r="O1224" s="156"/>
      <c r="P1224" s="156"/>
      <c r="Q1224" s="156"/>
      <c r="R1224" s="156"/>
      <c r="S1224" s="156"/>
      <c r="T1224" s="156"/>
      <c r="U1224" s="157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L1224" s="81"/>
      <c r="AM1224" s="81"/>
      <c r="AN1224" s="81"/>
      <c r="AO1224" s="81"/>
      <c r="AP1224" s="81"/>
      <c r="AQ1224" s="81"/>
      <c r="AR1224" s="81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11"/>
      <c r="BF1224" s="11"/>
      <c r="BG1224" s="11"/>
      <c r="BH1224" s="11"/>
      <c r="BI1224" s="11"/>
      <c r="BJ1224" s="11"/>
      <c r="BK1224" s="11"/>
      <c r="BL1224" s="11"/>
      <c r="BN1224" s="36"/>
      <c r="BO1224" s="400"/>
      <c r="BP1224" s="81"/>
      <c r="BQ1224" s="81"/>
      <c r="BR1224" s="81"/>
      <c r="BS1224" s="81"/>
      <c r="BT1224" s="36"/>
      <c r="BU1224" s="36"/>
      <c r="BV1224" s="81"/>
      <c r="BW1224" s="81"/>
    </row>
    <row r="1225" spans="1:75" ht="15.75">
      <c r="A1225" s="395"/>
      <c r="B1225" s="396"/>
      <c r="C1225" s="156"/>
      <c r="D1225" s="271"/>
      <c r="E1225" s="156"/>
      <c r="F1225" s="156"/>
      <c r="G1225" s="156"/>
      <c r="H1225" s="156"/>
      <c r="I1225" s="156"/>
      <c r="J1225" s="156"/>
      <c r="K1225" s="156"/>
      <c r="L1225" s="156"/>
      <c r="M1225" s="156"/>
      <c r="N1225" s="156"/>
      <c r="O1225" s="156"/>
      <c r="P1225" s="156"/>
      <c r="Q1225" s="156"/>
      <c r="R1225" s="156"/>
      <c r="S1225" s="156"/>
      <c r="T1225" s="156"/>
      <c r="U1225" s="157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L1225" s="81"/>
      <c r="AM1225" s="81"/>
      <c r="AN1225" s="81"/>
      <c r="AO1225" s="81"/>
      <c r="AP1225" s="81"/>
      <c r="AQ1225" s="81"/>
      <c r="AR1225" s="81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11"/>
      <c r="BF1225" s="11"/>
      <c r="BG1225" s="11"/>
      <c r="BH1225" s="11"/>
      <c r="BI1225" s="11"/>
      <c r="BJ1225" s="11"/>
      <c r="BK1225" s="11"/>
      <c r="BL1225" s="11"/>
      <c r="BN1225" s="36"/>
      <c r="BO1225" s="400"/>
      <c r="BP1225" s="81"/>
      <c r="BQ1225" s="81"/>
      <c r="BR1225" s="81"/>
      <c r="BS1225" s="81"/>
      <c r="BT1225" s="36"/>
      <c r="BU1225" s="36"/>
      <c r="BV1225" s="81"/>
      <c r="BW1225" s="81"/>
    </row>
    <row r="1226" spans="1:75" ht="15.75">
      <c r="A1226" s="395"/>
      <c r="B1226" s="396"/>
      <c r="C1226" s="156"/>
      <c r="D1226" s="271"/>
      <c r="E1226" s="156"/>
      <c r="F1226" s="156"/>
      <c r="G1226" s="156"/>
      <c r="H1226" s="156"/>
      <c r="I1226" s="156"/>
      <c r="J1226" s="156"/>
      <c r="K1226" s="156"/>
      <c r="L1226" s="156"/>
      <c r="M1226" s="156"/>
      <c r="N1226" s="156"/>
      <c r="O1226" s="156"/>
      <c r="P1226" s="156"/>
      <c r="Q1226" s="156"/>
      <c r="R1226" s="156"/>
      <c r="S1226" s="156"/>
      <c r="T1226" s="156"/>
      <c r="U1226" s="157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L1226" s="81"/>
      <c r="AM1226" s="81"/>
      <c r="AN1226" s="81"/>
      <c r="AO1226" s="81"/>
      <c r="AP1226" s="81"/>
      <c r="AQ1226" s="81"/>
      <c r="AR1226" s="81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11"/>
      <c r="BF1226" s="11"/>
      <c r="BG1226" s="11"/>
      <c r="BH1226" s="11"/>
      <c r="BI1226" s="11"/>
      <c r="BJ1226" s="11"/>
      <c r="BK1226" s="11"/>
      <c r="BL1226" s="11"/>
      <c r="BN1226" s="36"/>
      <c r="BO1226" s="400"/>
      <c r="BP1226" s="81"/>
      <c r="BQ1226" s="81"/>
      <c r="BR1226" s="81"/>
      <c r="BS1226" s="81"/>
      <c r="BT1226" s="36"/>
      <c r="BU1226" s="36"/>
      <c r="BV1226" s="81"/>
      <c r="BW1226" s="81"/>
    </row>
    <row r="1227" spans="1:75" ht="15.75">
      <c r="A1227" s="395"/>
      <c r="B1227" s="396"/>
      <c r="C1227" s="156"/>
      <c r="D1227" s="271"/>
      <c r="E1227" s="156"/>
      <c r="F1227" s="156"/>
      <c r="G1227" s="156"/>
      <c r="H1227" s="156"/>
      <c r="I1227" s="156"/>
      <c r="J1227" s="156"/>
      <c r="K1227" s="156"/>
      <c r="L1227" s="156"/>
      <c r="M1227" s="156"/>
      <c r="N1227" s="156"/>
      <c r="O1227" s="156"/>
      <c r="P1227" s="156"/>
      <c r="Q1227" s="156"/>
      <c r="R1227" s="156"/>
      <c r="S1227" s="156"/>
      <c r="T1227" s="156"/>
      <c r="U1227" s="157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L1227" s="81"/>
      <c r="AM1227" s="81"/>
      <c r="AN1227" s="81"/>
      <c r="AO1227" s="81"/>
      <c r="AP1227" s="81"/>
      <c r="AQ1227" s="81"/>
      <c r="AR1227" s="81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11"/>
      <c r="BF1227" s="11"/>
      <c r="BG1227" s="11"/>
      <c r="BH1227" s="11"/>
      <c r="BI1227" s="11"/>
      <c r="BJ1227" s="11"/>
      <c r="BK1227" s="11"/>
      <c r="BL1227" s="11"/>
      <c r="BN1227" s="36"/>
      <c r="BO1227" s="400"/>
      <c r="BP1227" s="81"/>
      <c r="BQ1227" s="81"/>
      <c r="BR1227" s="81"/>
      <c r="BS1227" s="81"/>
      <c r="BT1227" s="36"/>
      <c r="BU1227" s="36"/>
      <c r="BV1227" s="81"/>
      <c r="BW1227" s="81"/>
    </row>
    <row r="1228" spans="1:75" ht="15.75">
      <c r="A1228" s="395"/>
      <c r="B1228" s="396"/>
      <c r="C1228" s="156"/>
      <c r="D1228" s="271"/>
      <c r="E1228" s="156"/>
      <c r="F1228" s="156"/>
      <c r="G1228" s="156"/>
      <c r="H1228" s="156"/>
      <c r="I1228" s="156"/>
      <c r="J1228" s="156"/>
      <c r="K1228" s="156"/>
      <c r="L1228" s="156"/>
      <c r="M1228" s="156"/>
      <c r="N1228" s="156"/>
      <c r="O1228" s="156"/>
      <c r="P1228" s="156"/>
      <c r="Q1228" s="156"/>
      <c r="R1228" s="156"/>
      <c r="S1228" s="156"/>
      <c r="T1228" s="156"/>
      <c r="U1228" s="157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L1228" s="81"/>
      <c r="AM1228" s="81"/>
      <c r="AN1228" s="81"/>
      <c r="AO1228" s="81"/>
      <c r="AP1228" s="81"/>
      <c r="AQ1228" s="81"/>
      <c r="AR1228" s="81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11"/>
      <c r="BF1228" s="11"/>
      <c r="BG1228" s="11"/>
      <c r="BH1228" s="11"/>
      <c r="BI1228" s="11"/>
      <c r="BJ1228" s="11"/>
      <c r="BK1228" s="11"/>
      <c r="BL1228" s="11"/>
      <c r="BN1228" s="36"/>
      <c r="BO1228" s="400"/>
      <c r="BP1228" s="81"/>
      <c r="BQ1228" s="81"/>
      <c r="BR1228" s="81"/>
      <c r="BS1228" s="81"/>
      <c r="BT1228" s="36"/>
      <c r="BU1228" s="36"/>
      <c r="BV1228" s="81"/>
      <c r="BW1228" s="81"/>
    </row>
    <row r="1229" spans="1:75" ht="15.75">
      <c r="A1229" s="395"/>
      <c r="B1229" s="396"/>
      <c r="C1229" s="156"/>
      <c r="D1229" s="271"/>
      <c r="E1229" s="156"/>
      <c r="F1229" s="156"/>
      <c r="G1229" s="156"/>
      <c r="H1229" s="156"/>
      <c r="I1229" s="156"/>
      <c r="J1229" s="156"/>
      <c r="K1229" s="156"/>
      <c r="L1229" s="156"/>
      <c r="M1229" s="156"/>
      <c r="N1229" s="156"/>
      <c r="O1229" s="156"/>
      <c r="P1229" s="156"/>
      <c r="Q1229" s="156"/>
      <c r="R1229" s="156"/>
      <c r="S1229" s="156"/>
      <c r="T1229" s="156"/>
      <c r="U1229" s="157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L1229" s="81"/>
      <c r="AM1229" s="81"/>
      <c r="AN1229" s="81"/>
      <c r="AO1229" s="81"/>
      <c r="AP1229" s="81"/>
      <c r="AQ1229" s="81"/>
      <c r="AR1229" s="81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11"/>
      <c r="BF1229" s="11"/>
      <c r="BG1229" s="11"/>
      <c r="BH1229" s="11"/>
      <c r="BI1229" s="11"/>
      <c r="BJ1229" s="11"/>
      <c r="BK1229" s="11"/>
      <c r="BL1229" s="11"/>
      <c r="BN1229" s="36"/>
      <c r="BO1229" s="400"/>
      <c r="BP1229" s="81"/>
      <c r="BQ1229" s="81"/>
      <c r="BR1229" s="81"/>
      <c r="BS1229" s="81"/>
      <c r="BT1229" s="36"/>
      <c r="BU1229" s="36"/>
      <c r="BV1229" s="81"/>
      <c r="BW1229" s="81"/>
    </row>
    <row r="1230" spans="1:75" ht="15.75">
      <c r="A1230" s="395"/>
      <c r="B1230" s="396"/>
      <c r="C1230" s="156"/>
      <c r="D1230" s="271"/>
      <c r="E1230" s="156"/>
      <c r="F1230" s="156"/>
      <c r="G1230" s="156"/>
      <c r="H1230" s="156"/>
      <c r="I1230" s="156"/>
      <c r="J1230" s="156"/>
      <c r="K1230" s="156"/>
      <c r="L1230" s="156"/>
      <c r="M1230" s="156"/>
      <c r="N1230" s="156"/>
      <c r="O1230" s="156"/>
      <c r="P1230" s="156"/>
      <c r="Q1230" s="156"/>
      <c r="R1230" s="156"/>
      <c r="S1230" s="156"/>
      <c r="T1230" s="156"/>
      <c r="U1230" s="157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L1230" s="81"/>
      <c r="AM1230" s="81"/>
      <c r="AN1230" s="81"/>
      <c r="AO1230" s="81"/>
      <c r="AP1230" s="81"/>
      <c r="AQ1230" s="81"/>
      <c r="AR1230" s="81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11"/>
      <c r="BF1230" s="11"/>
      <c r="BG1230" s="11"/>
      <c r="BH1230" s="11"/>
      <c r="BI1230" s="11"/>
      <c r="BJ1230" s="11"/>
      <c r="BK1230" s="11"/>
      <c r="BL1230" s="11"/>
      <c r="BN1230" s="36"/>
      <c r="BO1230" s="400"/>
      <c r="BP1230" s="81"/>
      <c r="BQ1230" s="81"/>
      <c r="BR1230" s="81"/>
      <c r="BS1230" s="81"/>
      <c r="BT1230" s="36"/>
      <c r="BU1230" s="36"/>
      <c r="BV1230" s="81"/>
      <c r="BW1230" s="81"/>
    </row>
    <row r="1231" spans="1:75" ht="15.75">
      <c r="A1231" s="395"/>
      <c r="B1231" s="396"/>
      <c r="C1231" s="156"/>
      <c r="D1231" s="271"/>
      <c r="E1231" s="156"/>
      <c r="F1231" s="156"/>
      <c r="G1231" s="156"/>
      <c r="H1231" s="156"/>
      <c r="I1231" s="156"/>
      <c r="J1231" s="156"/>
      <c r="K1231" s="156"/>
      <c r="L1231" s="156"/>
      <c r="M1231" s="156"/>
      <c r="N1231" s="156"/>
      <c r="O1231" s="156"/>
      <c r="P1231" s="156"/>
      <c r="Q1231" s="156"/>
      <c r="R1231" s="156"/>
      <c r="S1231" s="156"/>
      <c r="T1231" s="156"/>
      <c r="U1231" s="157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L1231" s="81"/>
      <c r="AM1231" s="81"/>
      <c r="AN1231" s="81"/>
      <c r="AO1231" s="81"/>
      <c r="AP1231" s="81"/>
      <c r="AQ1231" s="81"/>
      <c r="AR1231" s="81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11"/>
      <c r="BF1231" s="11"/>
      <c r="BG1231" s="11"/>
      <c r="BH1231" s="11"/>
      <c r="BI1231" s="11"/>
      <c r="BJ1231" s="11"/>
      <c r="BK1231" s="11"/>
      <c r="BL1231" s="11"/>
      <c r="BN1231" s="36"/>
      <c r="BO1231" s="400"/>
      <c r="BP1231" s="81"/>
      <c r="BQ1231" s="81"/>
      <c r="BR1231" s="81"/>
      <c r="BS1231" s="81"/>
      <c r="BT1231" s="36"/>
      <c r="BU1231" s="36"/>
      <c r="BV1231" s="81"/>
      <c r="BW1231" s="81"/>
    </row>
    <row r="1232" spans="1:75" ht="15.75">
      <c r="A1232" s="395"/>
      <c r="B1232" s="396"/>
      <c r="C1232" s="156"/>
      <c r="D1232" s="271"/>
      <c r="E1232" s="156"/>
      <c r="F1232" s="156"/>
      <c r="G1232" s="156"/>
      <c r="H1232" s="156"/>
      <c r="I1232" s="156"/>
      <c r="J1232" s="156"/>
      <c r="K1232" s="156"/>
      <c r="L1232" s="156"/>
      <c r="M1232" s="156"/>
      <c r="N1232" s="156"/>
      <c r="O1232" s="156"/>
      <c r="P1232" s="156"/>
      <c r="Q1232" s="156"/>
      <c r="R1232" s="156"/>
      <c r="S1232" s="156"/>
      <c r="T1232" s="156"/>
      <c r="U1232" s="157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L1232" s="81"/>
      <c r="AM1232" s="81"/>
      <c r="AN1232" s="81"/>
      <c r="AO1232" s="81"/>
      <c r="AP1232" s="81"/>
      <c r="AQ1232" s="81"/>
      <c r="AR1232" s="81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11"/>
      <c r="BF1232" s="11"/>
      <c r="BG1232" s="11"/>
      <c r="BH1232" s="11"/>
      <c r="BI1232" s="11"/>
      <c r="BJ1232" s="11"/>
      <c r="BK1232" s="11"/>
      <c r="BL1232" s="11"/>
      <c r="BN1232" s="36"/>
      <c r="BO1232" s="400"/>
      <c r="BP1232" s="81"/>
      <c r="BQ1232" s="81"/>
      <c r="BR1232" s="81"/>
      <c r="BS1232" s="81"/>
      <c r="BT1232" s="36"/>
      <c r="BU1232" s="36"/>
      <c r="BV1232" s="81"/>
      <c r="BW1232" s="81"/>
    </row>
    <row r="1233" spans="1:75" ht="15.75">
      <c r="A1233" s="395"/>
      <c r="B1233" s="396"/>
      <c r="C1233" s="156"/>
      <c r="D1233" s="271"/>
      <c r="E1233" s="156"/>
      <c r="F1233" s="156"/>
      <c r="G1233" s="156"/>
      <c r="H1233" s="156"/>
      <c r="I1233" s="156"/>
      <c r="J1233" s="156"/>
      <c r="K1233" s="156"/>
      <c r="L1233" s="156"/>
      <c r="M1233" s="156"/>
      <c r="N1233" s="156"/>
      <c r="O1233" s="156"/>
      <c r="P1233" s="156"/>
      <c r="Q1233" s="156"/>
      <c r="R1233" s="156"/>
      <c r="S1233" s="156"/>
      <c r="T1233" s="156"/>
      <c r="U1233" s="157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L1233" s="81"/>
      <c r="AM1233" s="81"/>
      <c r="AN1233" s="81"/>
      <c r="AO1233" s="81"/>
      <c r="AP1233" s="81"/>
      <c r="AQ1233" s="81"/>
      <c r="AR1233" s="81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11"/>
      <c r="BF1233" s="11"/>
      <c r="BG1233" s="11"/>
      <c r="BH1233" s="11"/>
      <c r="BI1233" s="11"/>
      <c r="BJ1233" s="11"/>
      <c r="BK1233" s="11"/>
      <c r="BL1233" s="11"/>
      <c r="BN1233" s="36"/>
      <c r="BO1233" s="400"/>
      <c r="BP1233" s="81"/>
      <c r="BQ1233" s="81"/>
      <c r="BR1233" s="81"/>
      <c r="BS1233" s="81"/>
      <c r="BT1233" s="36"/>
      <c r="BU1233" s="36"/>
      <c r="BV1233" s="81"/>
      <c r="BW1233" s="81"/>
    </row>
    <row r="1234" spans="1:75" ht="15.75">
      <c r="A1234" s="395"/>
      <c r="B1234" s="396"/>
      <c r="C1234" s="156"/>
      <c r="D1234" s="271"/>
      <c r="E1234" s="156"/>
      <c r="F1234" s="156"/>
      <c r="G1234" s="156"/>
      <c r="H1234" s="156"/>
      <c r="I1234" s="156"/>
      <c r="J1234" s="156"/>
      <c r="K1234" s="156"/>
      <c r="L1234" s="156"/>
      <c r="M1234" s="156"/>
      <c r="N1234" s="156"/>
      <c r="O1234" s="156"/>
      <c r="P1234" s="156"/>
      <c r="Q1234" s="156"/>
      <c r="R1234" s="156"/>
      <c r="S1234" s="156"/>
      <c r="T1234" s="156"/>
      <c r="U1234" s="157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L1234" s="81"/>
      <c r="AM1234" s="81"/>
      <c r="AN1234" s="81"/>
      <c r="AO1234" s="81"/>
      <c r="AP1234" s="81"/>
      <c r="AQ1234" s="81"/>
      <c r="AR1234" s="81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11"/>
      <c r="BF1234" s="11"/>
      <c r="BG1234" s="11"/>
      <c r="BH1234" s="11"/>
      <c r="BI1234" s="11"/>
      <c r="BJ1234" s="11"/>
      <c r="BK1234" s="11"/>
      <c r="BL1234" s="11"/>
      <c r="BN1234" s="36"/>
      <c r="BO1234" s="400"/>
      <c r="BP1234" s="81"/>
      <c r="BQ1234" s="81"/>
      <c r="BR1234" s="81"/>
      <c r="BS1234" s="81"/>
      <c r="BT1234" s="36"/>
      <c r="BU1234" s="36"/>
      <c r="BV1234" s="81"/>
      <c r="BW1234" s="81"/>
    </row>
    <row r="1235" spans="1:75" ht="15.75">
      <c r="A1235" s="395"/>
      <c r="B1235" s="396"/>
      <c r="C1235" s="156"/>
      <c r="D1235" s="271"/>
      <c r="E1235" s="156"/>
      <c r="F1235" s="156"/>
      <c r="G1235" s="156"/>
      <c r="H1235" s="156"/>
      <c r="I1235" s="156"/>
      <c r="J1235" s="156"/>
      <c r="K1235" s="156"/>
      <c r="L1235" s="156"/>
      <c r="M1235" s="156"/>
      <c r="N1235" s="156"/>
      <c r="O1235" s="156"/>
      <c r="P1235" s="156"/>
      <c r="Q1235" s="156"/>
      <c r="R1235" s="156"/>
      <c r="S1235" s="156"/>
      <c r="T1235" s="156"/>
      <c r="U1235" s="157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L1235" s="81"/>
      <c r="AM1235" s="81"/>
      <c r="AN1235" s="81"/>
      <c r="AO1235" s="81"/>
      <c r="AP1235" s="81"/>
      <c r="AQ1235" s="81"/>
      <c r="AR1235" s="81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11"/>
      <c r="BF1235" s="11"/>
      <c r="BG1235" s="11"/>
      <c r="BH1235" s="11"/>
      <c r="BI1235" s="11"/>
      <c r="BJ1235" s="11"/>
      <c r="BK1235" s="11"/>
      <c r="BL1235" s="11"/>
      <c r="BN1235" s="36"/>
      <c r="BO1235" s="400"/>
      <c r="BP1235" s="81"/>
      <c r="BQ1235" s="81"/>
      <c r="BR1235" s="81"/>
      <c r="BS1235" s="81"/>
      <c r="BT1235" s="36"/>
      <c r="BU1235" s="36"/>
      <c r="BV1235" s="81"/>
      <c r="BW1235" s="81"/>
    </row>
    <row r="1236" spans="1:75" ht="15.75">
      <c r="A1236" s="395"/>
      <c r="B1236" s="396"/>
      <c r="C1236" s="156"/>
      <c r="D1236" s="271"/>
      <c r="E1236" s="156"/>
      <c r="F1236" s="156"/>
      <c r="G1236" s="156"/>
      <c r="H1236" s="156"/>
      <c r="I1236" s="156"/>
      <c r="J1236" s="156"/>
      <c r="K1236" s="156"/>
      <c r="L1236" s="156"/>
      <c r="M1236" s="156"/>
      <c r="N1236" s="156"/>
      <c r="O1236" s="156"/>
      <c r="P1236" s="156"/>
      <c r="Q1236" s="156"/>
      <c r="R1236" s="156"/>
      <c r="S1236" s="156"/>
      <c r="T1236" s="156"/>
      <c r="U1236" s="157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L1236" s="81"/>
      <c r="AM1236" s="81"/>
      <c r="AN1236" s="81"/>
      <c r="AO1236" s="81"/>
      <c r="AP1236" s="81"/>
      <c r="AQ1236" s="81"/>
      <c r="AR1236" s="81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11"/>
      <c r="BF1236" s="11"/>
      <c r="BG1236" s="11"/>
      <c r="BH1236" s="11"/>
      <c r="BI1236" s="11"/>
      <c r="BJ1236" s="11"/>
      <c r="BK1236" s="11"/>
      <c r="BL1236" s="11"/>
      <c r="BN1236" s="36"/>
      <c r="BO1236" s="400"/>
      <c r="BP1236" s="81"/>
      <c r="BQ1236" s="81"/>
      <c r="BR1236" s="81"/>
      <c r="BS1236" s="81"/>
      <c r="BT1236" s="36"/>
      <c r="BU1236" s="36"/>
      <c r="BV1236" s="81"/>
      <c r="BW1236" s="81"/>
    </row>
    <row r="1237" spans="1:75" ht="15.75">
      <c r="A1237" s="395"/>
      <c r="B1237" s="396"/>
      <c r="C1237" s="156"/>
      <c r="D1237" s="271"/>
      <c r="E1237" s="156"/>
      <c r="F1237" s="156"/>
      <c r="G1237" s="156"/>
      <c r="H1237" s="156"/>
      <c r="I1237" s="156"/>
      <c r="J1237" s="156"/>
      <c r="K1237" s="156"/>
      <c r="L1237" s="156"/>
      <c r="M1237" s="156"/>
      <c r="N1237" s="156"/>
      <c r="O1237" s="156"/>
      <c r="P1237" s="156"/>
      <c r="Q1237" s="156"/>
      <c r="R1237" s="156"/>
      <c r="S1237" s="156"/>
      <c r="T1237" s="156"/>
      <c r="U1237" s="157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L1237" s="81"/>
      <c r="AM1237" s="81"/>
      <c r="AN1237" s="81"/>
      <c r="AO1237" s="81"/>
      <c r="AP1237" s="81"/>
      <c r="AQ1237" s="81"/>
      <c r="AR1237" s="81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11"/>
      <c r="BF1237" s="11"/>
      <c r="BG1237" s="11"/>
      <c r="BH1237" s="11"/>
      <c r="BI1237" s="11"/>
      <c r="BJ1237" s="11"/>
      <c r="BK1237" s="11"/>
      <c r="BL1237" s="11"/>
      <c r="BN1237" s="36"/>
      <c r="BO1237" s="400"/>
      <c r="BP1237" s="81"/>
      <c r="BQ1237" s="81"/>
      <c r="BR1237" s="81"/>
      <c r="BS1237" s="81"/>
      <c r="BT1237" s="36"/>
      <c r="BU1237" s="36"/>
      <c r="BV1237" s="81"/>
      <c r="BW1237" s="81"/>
    </row>
    <row r="1238" spans="1:75" ht="15.75">
      <c r="A1238" s="395"/>
      <c r="B1238" s="396"/>
      <c r="C1238" s="156"/>
      <c r="D1238" s="271"/>
      <c r="E1238" s="156"/>
      <c r="F1238" s="156"/>
      <c r="G1238" s="156"/>
      <c r="H1238" s="156"/>
      <c r="I1238" s="156"/>
      <c r="J1238" s="156"/>
      <c r="K1238" s="156"/>
      <c r="L1238" s="156"/>
      <c r="M1238" s="156"/>
      <c r="N1238" s="156"/>
      <c r="O1238" s="156"/>
      <c r="P1238" s="156"/>
      <c r="Q1238" s="156"/>
      <c r="R1238" s="156"/>
      <c r="S1238" s="156"/>
      <c r="T1238" s="156"/>
      <c r="U1238" s="157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L1238" s="81"/>
      <c r="AM1238" s="81"/>
      <c r="AN1238" s="81"/>
      <c r="AO1238" s="81"/>
      <c r="AP1238" s="81"/>
      <c r="AQ1238" s="81"/>
      <c r="AR1238" s="81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11"/>
      <c r="BF1238" s="11"/>
      <c r="BG1238" s="11"/>
      <c r="BH1238" s="11"/>
      <c r="BI1238" s="11"/>
      <c r="BJ1238" s="11"/>
      <c r="BK1238" s="11"/>
      <c r="BL1238" s="11"/>
      <c r="BN1238" s="36"/>
      <c r="BO1238" s="400"/>
      <c r="BP1238" s="81"/>
      <c r="BQ1238" s="81"/>
      <c r="BR1238" s="81"/>
      <c r="BS1238" s="81"/>
      <c r="BT1238" s="36"/>
      <c r="BU1238" s="36"/>
      <c r="BV1238" s="81"/>
      <c r="BW1238" s="81"/>
    </row>
    <row r="1239" spans="1:75" ht="15.75">
      <c r="A1239" s="395"/>
      <c r="B1239" s="396"/>
      <c r="C1239" s="156"/>
      <c r="D1239" s="271"/>
      <c r="E1239" s="156"/>
      <c r="F1239" s="156"/>
      <c r="G1239" s="156"/>
      <c r="H1239" s="156"/>
      <c r="I1239" s="156"/>
      <c r="J1239" s="156"/>
      <c r="K1239" s="156"/>
      <c r="L1239" s="156"/>
      <c r="M1239" s="156"/>
      <c r="N1239" s="156"/>
      <c r="O1239" s="156"/>
      <c r="P1239" s="156"/>
      <c r="Q1239" s="156"/>
      <c r="R1239" s="156"/>
      <c r="S1239" s="156"/>
      <c r="T1239" s="156"/>
      <c r="U1239" s="157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L1239" s="81"/>
      <c r="AM1239" s="81"/>
      <c r="AN1239" s="81"/>
      <c r="AO1239" s="81"/>
      <c r="AP1239" s="81"/>
      <c r="AQ1239" s="81"/>
      <c r="AR1239" s="81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11"/>
      <c r="BF1239" s="11"/>
      <c r="BG1239" s="11"/>
      <c r="BH1239" s="11"/>
      <c r="BI1239" s="11"/>
      <c r="BJ1239" s="11"/>
      <c r="BK1239" s="11"/>
      <c r="BL1239" s="11"/>
      <c r="BN1239" s="36"/>
      <c r="BO1239" s="400"/>
      <c r="BP1239" s="81"/>
      <c r="BQ1239" s="81"/>
      <c r="BR1239" s="81"/>
      <c r="BS1239" s="81"/>
      <c r="BT1239" s="36"/>
      <c r="BU1239" s="36"/>
      <c r="BV1239" s="81"/>
      <c r="BW1239" s="81"/>
    </row>
    <row r="1240" spans="1:75" ht="15.75">
      <c r="A1240" s="395"/>
      <c r="B1240" s="396"/>
      <c r="C1240" s="156"/>
      <c r="D1240" s="271"/>
      <c r="E1240" s="156"/>
      <c r="F1240" s="156"/>
      <c r="G1240" s="156"/>
      <c r="H1240" s="156"/>
      <c r="I1240" s="156"/>
      <c r="J1240" s="156"/>
      <c r="K1240" s="156"/>
      <c r="L1240" s="156"/>
      <c r="M1240" s="156"/>
      <c r="N1240" s="156"/>
      <c r="O1240" s="156"/>
      <c r="P1240" s="156"/>
      <c r="Q1240" s="156"/>
      <c r="R1240" s="156"/>
      <c r="S1240" s="156"/>
      <c r="T1240" s="156"/>
      <c r="U1240" s="157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L1240" s="81"/>
      <c r="AM1240" s="81"/>
      <c r="AN1240" s="81"/>
      <c r="AO1240" s="81"/>
      <c r="AP1240" s="81"/>
      <c r="AQ1240" s="81"/>
      <c r="AR1240" s="81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11"/>
      <c r="BF1240" s="11"/>
      <c r="BG1240" s="11"/>
      <c r="BH1240" s="11"/>
      <c r="BI1240" s="11"/>
      <c r="BJ1240" s="11"/>
      <c r="BK1240" s="11"/>
      <c r="BL1240" s="11"/>
      <c r="BN1240" s="36"/>
      <c r="BO1240" s="400"/>
      <c r="BP1240" s="81"/>
      <c r="BQ1240" s="81"/>
      <c r="BR1240" s="81"/>
      <c r="BS1240" s="81"/>
      <c r="BT1240" s="36"/>
      <c r="BU1240" s="36"/>
      <c r="BV1240" s="81"/>
      <c r="BW1240" s="81"/>
    </row>
    <row r="1241" spans="1:75" ht="15.75">
      <c r="A1241" s="395"/>
      <c r="B1241" s="396"/>
      <c r="C1241" s="156"/>
      <c r="D1241" s="271"/>
      <c r="E1241" s="156"/>
      <c r="F1241" s="156"/>
      <c r="G1241" s="156"/>
      <c r="H1241" s="156"/>
      <c r="I1241" s="156"/>
      <c r="J1241" s="156"/>
      <c r="K1241" s="156"/>
      <c r="L1241" s="156"/>
      <c r="M1241" s="156"/>
      <c r="N1241" s="156"/>
      <c r="O1241" s="156"/>
      <c r="P1241" s="156"/>
      <c r="Q1241" s="156"/>
      <c r="R1241" s="156"/>
      <c r="S1241" s="156"/>
      <c r="T1241" s="156"/>
      <c r="U1241" s="157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L1241" s="81"/>
      <c r="AM1241" s="81"/>
      <c r="AN1241" s="81"/>
      <c r="AO1241" s="81"/>
      <c r="AP1241" s="81"/>
      <c r="AQ1241" s="81"/>
      <c r="AR1241" s="81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11"/>
      <c r="BF1241" s="11"/>
      <c r="BG1241" s="11"/>
      <c r="BH1241" s="11"/>
      <c r="BI1241" s="11"/>
      <c r="BJ1241" s="11"/>
      <c r="BK1241" s="11"/>
      <c r="BL1241" s="11"/>
      <c r="BN1241" s="36"/>
      <c r="BO1241" s="400"/>
      <c r="BP1241" s="81"/>
      <c r="BQ1241" s="81"/>
      <c r="BR1241" s="81"/>
      <c r="BS1241" s="81"/>
      <c r="BT1241" s="36"/>
      <c r="BU1241" s="36"/>
      <c r="BV1241" s="81"/>
      <c r="BW1241" s="81"/>
    </row>
    <row r="1242" spans="1:75" ht="15.75">
      <c r="A1242" s="395"/>
      <c r="B1242" s="396"/>
      <c r="C1242" s="156"/>
      <c r="D1242" s="271"/>
      <c r="E1242" s="156"/>
      <c r="F1242" s="156"/>
      <c r="G1242" s="156"/>
      <c r="H1242" s="156"/>
      <c r="I1242" s="156"/>
      <c r="J1242" s="156"/>
      <c r="K1242" s="156"/>
      <c r="L1242" s="156"/>
      <c r="M1242" s="156"/>
      <c r="N1242" s="156"/>
      <c r="O1242" s="156"/>
      <c r="P1242" s="156"/>
      <c r="Q1242" s="156"/>
      <c r="R1242" s="156"/>
      <c r="S1242" s="156"/>
      <c r="T1242" s="156"/>
      <c r="U1242" s="157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L1242" s="81"/>
      <c r="AM1242" s="81"/>
      <c r="AN1242" s="81"/>
      <c r="AO1242" s="81"/>
      <c r="AP1242" s="81"/>
      <c r="AQ1242" s="81"/>
      <c r="AR1242" s="81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11"/>
      <c r="BF1242" s="11"/>
      <c r="BG1242" s="11"/>
      <c r="BH1242" s="11"/>
      <c r="BI1242" s="11"/>
      <c r="BJ1242" s="11"/>
      <c r="BK1242" s="11"/>
      <c r="BL1242" s="11"/>
      <c r="BN1242" s="36"/>
      <c r="BO1242" s="400"/>
      <c r="BP1242" s="81"/>
      <c r="BQ1242" s="81"/>
      <c r="BR1242" s="81"/>
      <c r="BS1242" s="81"/>
      <c r="BT1242" s="36"/>
      <c r="BU1242" s="36"/>
      <c r="BV1242" s="81"/>
      <c r="BW1242" s="81"/>
    </row>
    <row r="1243" spans="1:75" ht="15.75">
      <c r="A1243" s="395"/>
      <c r="B1243" s="396"/>
      <c r="C1243" s="156"/>
      <c r="D1243" s="271"/>
      <c r="E1243" s="156"/>
      <c r="F1243" s="156"/>
      <c r="G1243" s="156"/>
      <c r="H1243" s="156"/>
      <c r="I1243" s="156"/>
      <c r="J1243" s="156"/>
      <c r="K1243" s="156"/>
      <c r="L1243" s="156"/>
      <c r="M1243" s="156"/>
      <c r="N1243" s="156"/>
      <c r="O1243" s="156"/>
      <c r="P1243" s="156"/>
      <c r="Q1243" s="156"/>
      <c r="R1243" s="156"/>
      <c r="S1243" s="156"/>
      <c r="T1243" s="156"/>
      <c r="U1243" s="157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L1243" s="81"/>
      <c r="AM1243" s="81"/>
      <c r="AN1243" s="81"/>
      <c r="AO1243" s="81"/>
      <c r="AP1243" s="81"/>
      <c r="AQ1243" s="81"/>
      <c r="AR1243" s="81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11"/>
      <c r="BF1243" s="11"/>
      <c r="BG1243" s="11"/>
      <c r="BH1243" s="11"/>
      <c r="BI1243" s="11"/>
      <c r="BJ1243" s="11"/>
      <c r="BK1243" s="11"/>
      <c r="BL1243" s="11"/>
      <c r="BN1243" s="36"/>
      <c r="BO1243" s="400"/>
      <c r="BP1243" s="81"/>
      <c r="BQ1243" s="81"/>
      <c r="BR1243" s="81"/>
      <c r="BS1243" s="81"/>
      <c r="BT1243" s="36"/>
      <c r="BU1243" s="36"/>
      <c r="BV1243" s="81"/>
      <c r="BW1243" s="81"/>
    </row>
    <row r="1244" spans="1:75" ht="15.75">
      <c r="A1244" s="395"/>
      <c r="B1244" s="396"/>
      <c r="C1244" s="156"/>
      <c r="D1244" s="271"/>
      <c r="E1244" s="156"/>
      <c r="F1244" s="156"/>
      <c r="G1244" s="156"/>
      <c r="H1244" s="156"/>
      <c r="I1244" s="156"/>
      <c r="J1244" s="156"/>
      <c r="K1244" s="156"/>
      <c r="L1244" s="156"/>
      <c r="M1244" s="156"/>
      <c r="N1244" s="156"/>
      <c r="O1244" s="156"/>
      <c r="P1244" s="156"/>
      <c r="Q1244" s="156"/>
      <c r="R1244" s="156"/>
      <c r="S1244" s="156"/>
      <c r="T1244" s="156"/>
      <c r="U1244" s="157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L1244" s="81"/>
      <c r="AM1244" s="81"/>
      <c r="AN1244" s="81"/>
      <c r="AO1244" s="81"/>
      <c r="AP1244" s="81"/>
      <c r="AQ1244" s="81"/>
      <c r="AR1244" s="81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11"/>
      <c r="BF1244" s="11"/>
      <c r="BG1244" s="11"/>
      <c r="BH1244" s="11"/>
      <c r="BI1244" s="11"/>
      <c r="BJ1244" s="11"/>
      <c r="BK1244" s="11"/>
      <c r="BL1244" s="11"/>
      <c r="BN1244" s="36"/>
      <c r="BO1244" s="400"/>
      <c r="BP1244" s="81"/>
      <c r="BQ1244" s="81"/>
      <c r="BR1244" s="81"/>
      <c r="BS1244" s="81"/>
      <c r="BT1244" s="36"/>
      <c r="BU1244" s="36"/>
      <c r="BV1244" s="81"/>
      <c r="BW1244" s="81"/>
    </row>
    <row r="1245" spans="1:75" ht="15.75">
      <c r="A1245" s="395"/>
      <c r="B1245" s="396"/>
      <c r="C1245" s="156"/>
      <c r="D1245" s="271"/>
      <c r="E1245" s="156"/>
      <c r="F1245" s="156"/>
      <c r="G1245" s="156"/>
      <c r="H1245" s="156"/>
      <c r="I1245" s="156"/>
      <c r="J1245" s="156"/>
      <c r="K1245" s="156"/>
      <c r="L1245" s="156"/>
      <c r="M1245" s="156"/>
      <c r="N1245" s="156"/>
      <c r="O1245" s="156"/>
      <c r="P1245" s="156"/>
      <c r="Q1245" s="156"/>
      <c r="R1245" s="156"/>
      <c r="S1245" s="156"/>
      <c r="T1245" s="156"/>
      <c r="U1245" s="157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L1245" s="81"/>
      <c r="AM1245" s="81"/>
      <c r="AN1245" s="81"/>
      <c r="AO1245" s="81"/>
      <c r="AP1245" s="81"/>
      <c r="AQ1245" s="81"/>
      <c r="AR1245" s="81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11"/>
      <c r="BF1245" s="11"/>
      <c r="BG1245" s="11"/>
      <c r="BH1245" s="11"/>
      <c r="BI1245" s="11"/>
      <c r="BJ1245" s="11"/>
      <c r="BK1245" s="11"/>
      <c r="BL1245" s="11"/>
      <c r="BN1245" s="36"/>
      <c r="BO1245" s="400"/>
      <c r="BP1245" s="81"/>
      <c r="BQ1245" s="81"/>
      <c r="BR1245" s="81"/>
      <c r="BS1245" s="81"/>
      <c r="BT1245" s="36"/>
      <c r="BU1245" s="36"/>
      <c r="BV1245" s="81"/>
      <c r="BW1245" s="81"/>
    </row>
    <row r="1246" spans="1:75" ht="15.75">
      <c r="A1246" s="395"/>
      <c r="B1246" s="396"/>
      <c r="C1246" s="156"/>
      <c r="D1246" s="271"/>
      <c r="E1246" s="156"/>
      <c r="F1246" s="156"/>
      <c r="G1246" s="156"/>
      <c r="H1246" s="156"/>
      <c r="I1246" s="156"/>
      <c r="J1246" s="156"/>
      <c r="K1246" s="156"/>
      <c r="L1246" s="156"/>
      <c r="M1246" s="156"/>
      <c r="N1246" s="156"/>
      <c r="O1246" s="156"/>
      <c r="P1246" s="156"/>
      <c r="Q1246" s="156"/>
      <c r="R1246" s="156"/>
      <c r="S1246" s="156"/>
      <c r="T1246" s="156"/>
      <c r="U1246" s="157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L1246" s="81"/>
      <c r="AM1246" s="81"/>
      <c r="AN1246" s="81"/>
      <c r="AO1246" s="81"/>
      <c r="AP1246" s="81"/>
      <c r="AQ1246" s="81"/>
      <c r="AR1246" s="81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11"/>
      <c r="BF1246" s="11"/>
      <c r="BG1246" s="11"/>
      <c r="BH1246" s="11"/>
      <c r="BI1246" s="11"/>
      <c r="BJ1246" s="11"/>
      <c r="BK1246" s="11"/>
      <c r="BL1246" s="11"/>
      <c r="BN1246" s="36"/>
      <c r="BO1246" s="400"/>
      <c r="BP1246" s="81"/>
      <c r="BQ1246" s="81"/>
      <c r="BR1246" s="81"/>
      <c r="BS1246" s="81"/>
      <c r="BT1246" s="36"/>
      <c r="BU1246" s="36"/>
      <c r="BV1246" s="81"/>
      <c r="BW1246" s="81"/>
    </row>
    <row r="1247" spans="1:75" ht="15.75">
      <c r="A1247" s="395"/>
      <c r="B1247" s="396"/>
      <c r="C1247" s="156"/>
      <c r="D1247" s="271"/>
      <c r="E1247" s="156"/>
      <c r="F1247" s="156"/>
      <c r="G1247" s="156"/>
      <c r="H1247" s="156"/>
      <c r="I1247" s="156"/>
      <c r="J1247" s="156"/>
      <c r="K1247" s="156"/>
      <c r="L1247" s="156"/>
      <c r="M1247" s="156"/>
      <c r="N1247" s="156"/>
      <c r="O1247" s="156"/>
      <c r="P1247" s="156"/>
      <c r="Q1247" s="156"/>
      <c r="R1247" s="156"/>
      <c r="S1247" s="156"/>
      <c r="T1247" s="156"/>
      <c r="U1247" s="157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L1247" s="81"/>
      <c r="AM1247" s="81"/>
      <c r="AN1247" s="81"/>
      <c r="AO1247" s="81"/>
      <c r="AP1247" s="81"/>
      <c r="AQ1247" s="81"/>
      <c r="AR1247" s="81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11"/>
      <c r="BF1247" s="11"/>
      <c r="BG1247" s="11"/>
      <c r="BH1247" s="11"/>
      <c r="BI1247" s="11"/>
      <c r="BJ1247" s="11"/>
      <c r="BK1247" s="11"/>
      <c r="BL1247" s="11"/>
      <c r="BN1247" s="36"/>
      <c r="BO1247" s="400"/>
      <c r="BP1247" s="81"/>
      <c r="BQ1247" s="81"/>
      <c r="BR1247" s="81"/>
      <c r="BS1247" s="81"/>
      <c r="BT1247" s="36"/>
      <c r="BU1247" s="36"/>
      <c r="BV1247" s="81"/>
      <c r="BW1247" s="81"/>
    </row>
    <row r="1248" spans="1:75" ht="15.75">
      <c r="A1248" s="395"/>
      <c r="B1248" s="396"/>
      <c r="C1248" s="156"/>
      <c r="D1248" s="271"/>
      <c r="E1248" s="156"/>
      <c r="F1248" s="156"/>
      <c r="G1248" s="156"/>
      <c r="H1248" s="156"/>
      <c r="I1248" s="156"/>
      <c r="J1248" s="156"/>
      <c r="K1248" s="156"/>
      <c r="L1248" s="156"/>
      <c r="M1248" s="156"/>
      <c r="N1248" s="156"/>
      <c r="O1248" s="156"/>
      <c r="P1248" s="156"/>
      <c r="Q1248" s="156"/>
      <c r="R1248" s="156"/>
      <c r="S1248" s="156"/>
      <c r="T1248" s="156"/>
      <c r="U1248" s="157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L1248" s="81"/>
      <c r="AM1248" s="81"/>
      <c r="AN1248" s="81"/>
      <c r="AO1248" s="81"/>
      <c r="AP1248" s="81"/>
      <c r="AQ1248" s="81"/>
      <c r="AR1248" s="81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11"/>
      <c r="BF1248" s="11"/>
      <c r="BG1248" s="11"/>
      <c r="BH1248" s="11"/>
      <c r="BI1248" s="11"/>
      <c r="BJ1248" s="11"/>
      <c r="BK1248" s="11"/>
      <c r="BL1248" s="11"/>
      <c r="BN1248" s="36"/>
      <c r="BO1248" s="400"/>
      <c r="BP1248" s="81"/>
      <c r="BQ1248" s="81"/>
      <c r="BR1248" s="81"/>
      <c r="BS1248" s="81"/>
      <c r="BT1248" s="36"/>
      <c r="BU1248" s="36"/>
      <c r="BV1248" s="81"/>
      <c r="BW1248" s="81"/>
    </row>
    <row r="1249" spans="1:75" ht="15.75">
      <c r="A1249" s="395"/>
      <c r="B1249" s="396"/>
      <c r="C1249" s="156"/>
      <c r="D1249" s="271"/>
      <c r="E1249" s="156"/>
      <c r="F1249" s="156"/>
      <c r="G1249" s="156"/>
      <c r="H1249" s="156"/>
      <c r="I1249" s="156"/>
      <c r="J1249" s="156"/>
      <c r="K1249" s="156"/>
      <c r="L1249" s="156"/>
      <c r="M1249" s="156"/>
      <c r="N1249" s="156"/>
      <c r="O1249" s="156"/>
      <c r="P1249" s="156"/>
      <c r="Q1249" s="156"/>
      <c r="R1249" s="156"/>
      <c r="S1249" s="156"/>
      <c r="T1249" s="156"/>
      <c r="U1249" s="157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L1249" s="81"/>
      <c r="AM1249" s="81"/>
      <c r="AN1249" s="81"/>
      <c r="AO1249" s="81"/>
      <c r="AP1249" s="81"/>
      <c r="AQ1249" s="81"/>
      <c r="AR1249" s="81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11"/>
      <c r="BF1249" s="11"/>
      <c r="BG1249" s="11"/>
      <c r="BH1249" s="11"/>
      <c r="BI1249" s="11"/>
      <c r="BJ1249" s="11"/>
      <c r="BK1249" s="11"/>
      <c r="BL1249" s="11"/>
      <c r="BN1249" s="36"/>
      <c r="BO1249" s="400"/>
      <c r="BP1249" s="81"/>
      <c r="BQ1249" s="81"/>
      <c r="BR1249" s="81"/>
      <c r="BS1249" s="81"/>
      <c r="BT1249" s="36"/>
      <c r="BU1249" s="36"/>
      <c r="BV1249" s="81"/>
      <c r="BW1249" s="81"/>
    </row>
    <row r="1250" spans="1:75" ht="15.75">
      <c r="A1250" s="395"/>
      <c r="B1250" s="396"/>
      <c r="C1250" s="156"/>
      <c r="D1250" s="271"/>
      <c r="E1250" s="156"/>
      <c r="F1250" s="156"/>
      <c r="G1250" s="156"/>
      <c r="H1250" s="156"/>
      <c r="I1250" s="156"/>
      <c r="J1250" s="156"/>
      <c r="K1250" s="156"/>
      <c r="L1250" s="156"/>
      <c r="M1250" s="156"/>
      <c r="N1250" s="156"/>
      <c r="O1250" s="156"/>
      <c r="P1250" s="156"/>
      <c r="Q1250" s="156"/>
      <c r="R1250" s="156"/>
      <c r="S1250" s="156"/>
      <c r="T1250" s="156"/>
      <c r="U1250" s="157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L1250" s="81"/>
      <c r="AM1250" s="81"/>
      <c r="AN1250" s="81"/>
      <c r="AO1250" s="81"/>
      <c r="AP1250" s="81"/>
      <c r="AQ1250" s="81"/>
      <c r="AR1250" s="81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11"/>
      <c r="BF1250" s="11"/>
      <c r="BG1250" s="11"/>
      <c r="BH1250" s="11"/>
      <c r="BI1250" s="11"/>
      <c r="BJ1250" s="11"/>
      <c r="BK1250" s="11"/>
      <c r="BL1250" s="11"/>
      <c r="BN1250" s="36"/>
      <c r="BO1250" s="400"/>
      <c r="BP1250" s="81"/>
      <c r="BQ1250" s="81"/>
      <c r="BR1250" s="81"/>
      <c r="BS1250" s="81"/>
      <c r="BT1250" s="36"/>
      <c r="BU1250" s="36"/>
      <c r="BV1250" s="81"/>
      <c r="BW1250" s="81"/>
    </row>
    <row r="1251" spans="1:75" ht="15.75">
      <c r="A1251" s="395"/>
      <c r="B1251" s="396"/>
      <c r="C1251" s="156"/>
      <c r="D1251" s="271"/>
      <c r="E1251" s="156"/>
      <c r="F1251" s="156"/>
      <c r="G1251" s="156"/>
      <c r="H1251" s="156"/>
      <c r="I1251" s="156"/>
      <c r="J1251" s="156"/>
      <c r="K1251" s="156"/>
      <c r="L1251" s="156"/>
      <c r="M1251" s="156"/>
      <c r="N1251" s="156"/>
      <c r="O1251" s="156"/>
      <c r="P1251" s="156"/>
      <c r="Q1251" s="156"/>
      <c r="R1251" s="156"/>
      <c r="S1251" s="156"/>
      <c r="T1251" s="156"/>
      <c r="U1251" s="157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L1251" s="81"/>
      <c r="AM1251" s="81"/>
      <c r="AN1251" s="81"/>
      <c r="AO1251" s="81"/>
      <c r="AP1251" s="81"/>
      <c r="AQ1251" s="81"/>
      <c r="AR1251" s="81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11"/>
      <c r="BF1251" s="11"/>
      <c r="BG1251" s="11"/>
      <c r="BH1251" s="11"/>
      <c r="BI1251" s="11"/>
      <c r="BJ1251" s="11"/>
      <c r="BK1251" s="11"/>
      <c r="BL1251" s="11"/>
      <c r="BN1251" s="36"/>
      <c r="BO1251" s="400"/>
      <c r="BP1251" s="81"/>
      <c r="BQ1251" s="81"/>
      <c r="BR1251" s="81"/>
      <c r="BS1251" s="81"/>
      <c r="BT1251" s="36"/>
      <c r="BU1251" s="36"/>
      <c r="BV1251" s="81"/>
      <c r="BW1251" s="81"/>
    </row>
    <row r="1252" spans="1:75" ht="15.75">
      <c r="A1252" s="395"/>
      <c r="B1252" s="396"/>
      <c r="C1252" s="156"/>
      <c r="D1252" s="271"/>
      <c r="E1252" s="156"/>
      <c r="F1252" s="156"/>
      <c r="G1252" s="156"/>
      <c r="H1252" s="156"/>
      <c r="I1252" s="156"/>
      <c r="J1252" s="156"/>
      <c r="K1252" s="156"/>
      <c r="L1252" s="156"/>
      <c r="M1252" s="156"/>
      <c r="N1252" s="156"/>
      <c r="O1252" s="156"/>
      <c r="P1252" s="156"/>
      <c r="Q1252" s="156"/>
      <c r="R1252" s="156"/>
      <c r="S1252" s="156"/>
      <c r="T1252" s="156"/>
      <c r="U1252" s="157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L1252" s="81"/>
      <c r="AM1252" s="81"/>
      <c r="AN1252" s="81"/>
      <c r="AO1252" s="81"/>
      <c r="AP1252" s="81"/>
      <c r="AQ1252" s="81"/>
      <c r="AR1252" s="81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11"/>
      <c r="BF1252" s="11"/>
      <c r="BG1252" s="11"/>
      <c r="BH1252" s="11"/>
      <c r="BI1252" s="11"/>
      <c r="BJ1252" s="11"/>
      <c r="BK1252" s="11"/>
      <c r="BL1252" s="11"/>
      <c r="BN1252" s="36"/>
      <c r="BO1252" s="400"/>
      <c r="BP1252" s="81"/>
      <c r="BQ1252" s="81"/>
      <c r="BR1252" s="81"/>
      <c r="BS1252" s="81"/>
      <c r="BT1252" s="36"/>
      <c r="BU1252" s="36"/>
      <c r="BV1252" s="81"/>
      <c r="BW1252" s="81"/>
    </row>
    <row r="1253" spans="1:75" ht="15.75">
      <c r="A1253" s="395"/>
      <c r="B1253" s="396"/>
      <c r="C1253" s="156"/>
      <c r="D1253" s="271"/>
      <c r="E1253" s="156"/>
      <c r="F1253" s="156"/>
      <c r="G1253" s="156"/>
      <c r="H1253" s="156"/>
      <c r="I1253" s="156"/>
      <c r="J1253" s="156"/>
      <c r="K1253" s="156"/>
      <c r="L1253" s="156"/>
      <c r="M1253" s="156"/>
      <c r="N1253" s="156"/>
      <c r="O1253" s="156"/>
      <c r="P1253" s="156"/>
      <c r="Q1253" s="156"/>
      <c r="R1253" s="156"/>
      <c r="S1253" s="156"/>
      <c r="T1253" s="156"/>
      <c r="U1253" s="157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L1253" s="81"/>
      <c r="AM1253" s="81"/>
      <c r="AN1253" s="81"/>
      <c r="AO1253" s="81"/>
      <c r="AP1253" s="81"/>
      <c r="AQ1253" s="81"/>
      <c r="AR1253" s="81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11"/>
      <c r="BF1253" s="11"/>
      <c r="BG1253" s="11"/>
      <c r="BH1253" s="11"/>
      <c r="BI1253" s="11"/>
      <c r="BJ1253" s="11"/>
      <c r="BK1253" s="11"/>
      <c r="BL1253" s="11"/>
      <c r="BN1253" s="36"/>
      <c r="BO1253" s="400"/>
      <c r="BP1253" s="81"/>
      <c r="BQ1253" s="81"/>
      <c r="BR1253" s="81"/>
      <c r="BS1253" s="81"/>
      <c r="BT1253" s="36"/>
      <c r="BU1253" s="36"/>
      <c r="BV1253" s="81"/>
      <c r="BW1253" s="81"/>
    </row>
    <row r="1254" spans="1:75" ht="15.75">
      <c r="A1254" s="395"/>
      <c r="B1254" s="396"/>
      <c r="C1254" s="156"/>
      <c r="D1254" s="271"/>
      <c r="E1254" s="156"/>
      <c r="F1254" s="156"/>
      <c r="G1254" s="156"/>
      <c r="H1254" s="156"/>
      <c r="I1254" s="156"/>
      <c r="J1254" s="156"/>
      <c r="K1254" s="156"/>
      <c r="L1254" s="156"/>
      <c r="M1254" s="156"/>
      <c r="N1254" s="156"/>
      <c r="O1254" s="156"/>
      <c r="P1254" s="156"/>
      <c r="Q1254" s="156"/>
      <c r="R1254" s="156"/>
      <c r="S1254" s="156"/>
      <c r="T1254" s="156"/>
      <c r="U1254" s="157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L1254" s="81"/>
      <c r="AM1254" s="81"/>
      <c r="AN1254" s="81"/>
      <c r="AO1254" s="81"/>
      <c r="AP1254" s="81"/>
      <c r="AQ1254" s="81"/>
      <c r="AR1254" s="81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11"/>
      <c r="BF1254" s="11"/>
      <c r="BG1254" s="11"/>
      <c r="BH1254" s="11"/>
      <c r="BI1254" s="11"/>
      <c r="BJ1254" s="11"/>
      <c r="BK1254" s="11"/>
      <c r="BL1254" s="11"/>
      <c r="BN1254" s="36"/>
      <c r="BO1254" s="400"/>
      <c r="BP1254" s="81"/>
      <c r="BQ1254" s="81"/>
      <c r="BR1254" s="81"/>
      <c r="BS1254" s="81"/>
      <c r="BT1254" s="36"/>
      <c r="BU1254" s="36"/>
      <c r="BV1254" s="81"/>
      <c r="BW1254" s="81"/>
    </row>
    <row r="1255" spans="1:75" ht="15.75">
      <c r="A1255" s="395"/>
      <c r="B1255" s="396"/>
      <c r="C1255" s="156"/>
      <c r="D1255" s="271"/>
      <c r="E1255" s="156"/>
      <c r="F1255" s="156"/>
      <c r="G1255" s="156"/>
      <c r="H1255" s="156"/>
      <c r="I1255" s="156"/>
      <c r="J1255" s="156"/>
      <c r="K1255" s="156"/>
      <c r="L1255" s="156"/>
      <c r="M1255" s="156"/>
      <c r="N1255" s="156"/>
      <c r="O1255" s="156"/>
      <c r="P1255" s="156"/>
      <c r="Q1255" s="156"/>
      <c r="R1255" s="156"/>
      <c r="S1255" s="156"/>
      <c r="T1255" s="156"/>
      <c r="U1255" s="157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L1255" s="81"/>
      <c r="AM1255" s="81"/>
      <c r="AN1255" s="81"/>
      <c r="AO1255" s="81"/>
      <c r="AP1255" s="81"/>
      <c r="AQ1255" s="81"/>
      <c r="AR1255" s="81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11"/>
      <c r="BF1255" s="11"/>
      <c r="BG1255" s="11"/>
      <c r="BH1255" s="11"/>
      <c r="BI1255" s="11"/>
      <c r="BJ1255" s="11"/>
      <c r="BK1255" s="11"/>
      <c r="BL1255" s="11"/>
      <c r="BN1255" s="36"/>
      <c r="BO1255" s="400"/>
      <c r="BP1255" s="81"/>
      <c r="BQ1255" s="81"/>
      <c r="BR1255" s="81"/>
      <c r="BS1255" s="81"/>
      <c r="BT1255" s="36"/>
      <c r="BU1255" s="36"/>
      <c r="BV1255" s="81"/>
      <c r="BW1255" s="81"/>
    </row>
    <row r="1256" spans="1:75" ht="15.75">
      <c r="A1256" s="395"/>
      <c r="B1256" s="396"/>
      <c r="C1256" s="156"/>
      <c r="D1256" s="271"/>
      <c r="E1256" s="156"/>
      <c r="F1256" s="156"/>
      <c r="G1256" s="156"/>
      <c r="H1256" s="156"/>
      <c r="I1256" s="156"/>
      <c r="J1256" s="156"/>
      <c r="K1256" s="156"/>
      <c r="L1256" s="156"/>
      <c r="M1256" s="156"/>
      <c r="N1256" s="156"/>
      <c r="O1256" s="156"/>
      <c r="P1256" s="156"/>
      <c r="Q1256" s="156"/>
      <c r="R1256" s="156"/>
      <c r="S1256" s="156"/>
      <c r="T1256" s="156"/>
      <c r="U1256" s="157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L1256" s="81"/>
      <c r="AM1256" s="81"/>
      <c r="AN1256" s="81"/>
      <c r="AO1256" s="81"/>
      <c r="AP1256" s="81"/>
      <c r="AQ1256" s="81"/>
      <c r="AR1256" s="81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11"/>
      <c r="BF1256" s="11"/>
      <c r="BG1256" s="11"/>
      <c r="BH1256" s="11"/>
      <c r="BI1256" s="11"/>
      <c r="BJ1256" s="11"/>
      <c r="BK1256" s="11"/>
      <c r="BL1256" s="11"/>
      <c r="BN1256" s="36"/>
      <c r="BO1256" s="400"/>
      <c r="BP1256" s="81"/>
      <c r="BQ1256" s="81"/>
      <c r="BR1256" s="81"/>
      <c r="BS1256" s="81"/>
      <c r="BT1256" s="36"/>
      <c r="BU1256" s="36"/>
      <c r="BV1256" s="81"/>
      <c r="BW1256" s="81"/>
    </row>
    <row r="1257" spans="1:75" ht="15.75">
      <c r="A1257" s="395"/>
      <c r="B1257" s="396"/>
      <c r="C1257" s="156"/>
      <c r="D1257" s="271"/>
      <c r="E1257" s="156"/>
      <c r="F1257" s="156"/>
      <c r="G1257" s="156"/>
      <c r="H1257" s="156"/>
      <c r="I1257" s="156"/>
      <c r="J1257" s="156"/>
      <c r="K1257" s="156"/>
      <c r="L1257" s="156"/>
      <c r="M1257" s="156"/>
      <c r="N1257" s="156"/>
      <c r="O1257" s="156"/>
      <c r="P1257" s="156"/>
      <c r="Q1257" s="156"/>
      <c r="R1257" s="156"/>
      <c r="S1257" s="156"/>
      <c r="T1257" s="156"/>
      <c r="U1257" s="157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L1257" s="81"/>
      <c r="AM1257" s="81"/>
      <c r="AN1257" s="81"/>
      <c r="AO1257" s="81"/>
      <c r="AP1257" s="81"/>
      <c r="AQ1257" s="81"/>
      <c r="AR1257" s="81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11"/>
      <c r="BF1257" s="11"/>
      <c r="BG1257" s="11"/>
      <c r="BH1257" s="11"/>
      <c r="BI1257" s="11"/>
      <c r="BJ1257" s="11"/>
      <c r="BK1257" s="11"/>
      <c r="BL1257" s="11"/>
      <c r="BN1257" s="36"/>
      <c r="BO1257" s="400"/>
      <c r="BP1257" s="81"/>
      <c r="BQ1257" s="81"/>
      <c r="BR1257" s="81"/>
      <c r="BS1257" s="81"/>
      <c r="BT1257" s="36"/>
      <c r="BU1257" s="36"/>
      <c r="BV1257" s="81"/>
      <c r="BW1257" s="81"/>
    </row>
    <row r="1258" spans="1:75" ht="15.75">
      <c r="A1258" s="395"/>
      <c r="B1258" s="396"/>
      <c r="C1258" s="156"/>
      <c r="D1258" s="271"/>
      <c r="E1258" s="156"/>
      <c r="F1258" s="156"/>
      <c r="G1258" s="156"/>
      <c r="H1258" s="156"/>
      <c r="I1258" s="156"/>
      <c r="J1258" s="156"/>
      <c r="K1258" s="156"/>
      <c r="L1258" s="156"/>
      <c r="M1258" s="156"/>
      <c r="N1258" s="156"/>
      <c r="O1258" s="156"/>
      <c r="P1258" s="156"/>
      <c r="Q1258" s="156"/>
      <c r="R1258" s="156"/>
      <c r="S1258" s="156"/>
      <c r="T1258" s="156"/>
      <c r="U1258" s="157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L1258" s="81"/>
      <c r="AM1258" s="81"/>
      <c r="AN1258" s="81"/>
      <c r="AO1258" s="81"/>
      <c r="AP1258" s="81"/>
      <c r="AQ1258" s="81"/>
      <c r="AR1258" s="81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11"/>
      <c r="BF1258" s="11"/>
      <c r="BG1258" s="11"/>
      <c r="BH1258" s="11"/>
      <c r="BI1258" s="11"/>
      <c r="BJ1258" s="11"/>
      <c r="BK1258" s="11"/>
      <c r="BL1258" s="11"/>
      <c r="BN1258" s="36"/>
      <c r="BO1258" s="400"/>
      <c r="BP1258" s="81"/>
      <c r="BQ1258" s="81"/>
      <c r="BR1258" s="81"/>
      <c r="BS1258" s="81"/>
      <c r="BT1258" s="36"/>
      <c r="BU1258" s="36"/>
      <c r="BV1258" s="81"/>
      <c r="BW1258" s="81"/>
    </row>
    <row r="1259" spans="1:75" ht="15.75">
      <c r="A1259" s="395"/>
      <c r="B1259" s="396"/>
      <c r="C1259" s="156"/>
      <c r="D1259" s="271"/>
      <c r="E1259" s="156"/>
      <c r="F1259" s="156"/>
      <c r="G1259" s="156"/>
      <c r="H1259" s="156"/>
      <c r="I1259" s="156"/>
      <c r="J1259" s="156"/>
      <c r="K1259" s="156"/>
      <c r="L1259" s="156"/>
      <c r="M1259" s="156"/>
      <c r="N1259" s="156"/>
      <c r="O1259" s="156"/>
      <c r="P1259" s="156"/>
      <c r="Q1259" s="156"/>
      <c r="R1259" s="156"/>
      <c r="S1259" s="156"/>
      <c r="T1259" s="156"/>
      <c r="U1259" s="157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L1259" s="81"/>
      <c r="AM1259" s="81"/>
      <c r="AN1259" s="81"/>
      <c r="AO1259" s="81"/>
      <c r="AP1259" s="81"/>
      <c r="AQ1259" s="81"/>
      <c r="AR1259" s="81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11"/>
      <c r="BF1259" s="11"/>
      <c r="BG1259" s="11"/>
      <c r="BH1259" s="11"/>
      <c r="BI1259" s="11"/>
      <c r="BJ1259" s="11"/>
      <c r="BK1259" s="11"/>
      <c r="BL1259" s="11"/>
      <c r="BN1259" s="36"/>
      <c r="BO1259" s="400"/>
      <c r="BP1259" s="81"/>
      <c r="BQ1259" s="81"/>
      <c r="BR1259" s="81"/>
      <c r="BS1259" s="81"/>
      <c r="BT1259" s="36"/>
      <c r="BU1259" s="36"/>
      <c r="BV1259" s="81"/>
      <c r="BW1259" s="81"/>
    </row>
    <row r="1260" spans="1:75" ht="15.75">
      <c r="A1260" s="395"/>
      <c r="B1260" s="396"/>
      <c r="C1260" s="156"/>
      <c r="D1260" s="271"/>
      <c r="E1260" s="156"/>
      <c r="F1260" s="156"/>
      <c r="G1260" s="156"/>
      <c r="H1260" s="156"/>
      <c r="I1260" s="156"/>
      <c r="J1260" s="156"/>
      <c r="K1260" s="156"/>
      <c r="L1260" s="156"/>
      <c r="M1260" s="156"/>
      <c r="N1260" s="156"/>
      <c r="O1260" s="156"/>
      <c r="P1260" s="156"/>
      <c r="Q1260" s="156"/>
      <c r="R1260" s="156"/>
      <c r="S1260" s="156"/>
      <c r="T1260" s="156"/>
      <c r="U1260" s="157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L1260" s="81"/>
      <c r="AM1260" s="81"/>
      <c r="AN1260" s="81"/>
      <c r="AO1260" s="81"/>
      <c r="AP1260" s="81"/>
      <c r="AQ1260" s="81"/>
      <c r="AR1260" s="81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11"/>
      <c r="BF1260" s="11"/>
      <c r="BG1260" s="11"/>
      <c r="BH1260" s="11"/>
      <c r="BI1260" s="11"/>
      <c r="BJ1260" s="11"/>
      <c r="BK1260" s="11"/>
      <c r="BL1260" s="11"/>
      <c r="BN1260" s="36"/>
      <c r="BO1260" s="400"/>
      <c r="BP1260" s="81"/>
      <c r="BQ1260" s="81"/>
      <c r="BR1260" s="81"/>
      <c r="BS1260" s="81"/>
      <c r="BT1260" s="36"/>
      <c r="BU1260" s="36"/>
      <c r="BV1260" s="81"/>
      <c r="BW1260" s="81"/>
    </row>
    <row r="1261" spans="1:75" ht="15.75">
      <c r="A1261" s="395"/>
      <c r="B1261" s="396"/>
      <c r="C1261" s="156"/>
      <c r="D1261" s="271"/>
      <c r="E1261" s="156"/>
      <c r="F1261" s="156"/>
      <c r="G1261" s="156"/>
      <c r="H1261" s="156"/>
      <c r="I1261" s="156"/>
      <c r="J1261" s="156"/>
      <c r="K1261" s="156"/>
      <c r="L1261" s="156"/>
      <c r="M1261" s="156"/>
      <c r="N1261" s="156"/>
      <c r="O1261" s="156"/>
      <c r="P1261" s="156"/>
      <c r="Q1261" s="156"/>
      <c r="R1261" s="156"/>
      <c r="S1261" s="156"/>
      <c r="T1261" s="156"/>
      <c r="U1261" s="157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L1261" s="81"/>
      <c r="AM1261" s="81"/>
      <c r="AN1261" s="81"/>
      <c r="AO1261" s="81"/>
      <c r="AP1261" s="81"/>
      <c r="AQ1261" s="81"/>
      <c r="AR1261" s="81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11"/>
      <c r="BF1261" s="11"/>
      <c r="BG1261" s="11"/>
      <c r="BH1261" s="11"/>
      <c r="BI1261" s="11"/>
      <c r="BJ1261" s="11"/>
      <c r="BK1261" s="11"/>
      <c r="BL1261" s="11"/>
      <c r="BN1261" s="36"/>
      <c r="BO1261" s="400"/>
      <c r="BP1261" s="81"/>
      <c r="BQ1261" s="81"/>
      <c r="BR1261" s="81"/>
      <c r="BS1261" s="81"/>
      <c r="BT1261" s="36"/>
      <c r="BU1261" s="36"/>
      <c r="BV1261" s="81"/>
      <c r="BW1261" s="81"/>
    </row>
    <row r="1262" spans="1:75" ht="15.75">
      <c r="A1262" s="395"/>
      <c r="B1262" s="396"/>
      <c r="C1262" s="156"/>
      <c r="D1262" s="271"/>
      <c r="E1262" s="156"/>
      <c r="F1262" s="156"/>
      <c r="G1262" s="156"/>
      <c r="H1262" s="156"/>
      <c r="I1262" s="156"/>
      <c r="J1262" s="156"/>
      <c r="K1262" s="156"/>
      <c r="L1262" s="156"/>
      <c r="M1262" s="156"/>
      <c r="N1262" s="156"/>
      <c r="O1262" s="156"/>
      <c r="P1262" s="156"/>
      <c r="Q1262" s="156"/>
      <c r="R1262" s="156"/>
      <c r="S1262" s="156"/>
      <c r="T1262" s="156"/>
      <c r="U1262" s="157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L1262" s="81"/>
      <c r="AM1262" s="81"/>
      <c r="AN1262" s="81"/>
      <c r="AO1262" s="81"/>
      <c r="AP1262" s="81"/>
      <c r="AQ1262" s="81"/>
      <c r="AR1262" s="81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11"/>
      <c r="BF1262" s="11"/>
      <c r="BG1262" s="11"/>
      <c r="BH1262" s="11"/>
      <c r="BI1262" s="11"/>
      <c r="BJ1262" s="11"/>
      <c r="BK1262" s="11"/>
      <c r="BL1262" s="11"/>
      <c r="BN1262" s="36"/>
      <c r="BO1262" s="400"/>
      <c r="BP1262" s="81"/>
      <c r="BQ1262" s="81"/>
      <c r="BR1262" s="81"/>
      <c r="BS1262" s="81"/>
      <c r="BT1262" s="36"/>
      <c r="BU1262" s="36"/>
      <c r="BV1262" s="81"/>
      <c r="BW1262" s="81"/>
    </row>
    <row r="1263" spans="1:75" ht="15.75">
      <c r="A1263" s="395"/>
      <c r="B1263" s="396"/>
      <c r="C1263" s="156"/>
      <c r="D1263" s="271"/>
      <c r="E1263" s="156"/>
      <c r="F1263" s="156"/>
      <c r="G1263" s="156"/>
      <c r="H1263" s="156"/>
      <c r="I1263" s="156"/>
      <c r="J1263" s="156"/>
      <c r="K1263" s="156"/>
      <c r="L1263" s="156"/>
      <c r="M1263" s="156"/>
      <c r="N1263" s="156"/>
      <c r="O1263" s="156"/>
      <c r="P1263" s="156"/>
      <c r="Q1263" s="156"/>
      <c r="R1263" s="156"/>
      <c r="S1263" s="156"/>
      <c r="T1263" s="156"/>
      <c r="U1263" s="157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L1263" s="81"/>
      <c r="AM1263" s="81"/>
      <c r="AN1263" s="81"/>
      <c r="AO1263" s="81"/>
      <c r="AP1263" s="81"/>
      <c r="AQ1263" s="81"/>
      <c r="AR1263" s="81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11"/>
      <c r="BF1263" s="11"/>
      <c r="BG1263" s="11"/>
      <c r="BH1263" s="11"/>
      <c r="BI1263" s="11"/>
      <c r="BJ1263" s="11"/>
      <c r="BK1263" s="11"/>
      <c r="BL1263" s="11"/>
      <c r="BN1263" s="36"/>
      <c r="BO1263" s="400"/>
      <c r="BP1263" s="81"/>
      <c r="BQ1263" s="81"/>
      <c r="BR1263" s="81"/>
      <c r="BS1263" s="81"/>
      <c r="BT1263" s="36"/>
      <c r="BU1263" s="36"/>
      <c r="BV1263" s="81"/>
      <c r="BW1263" s="81"/>
    </row>
    <row r="1264" spans="1:75" ht="15.75">
      <c r="A1264" s="395"/>
      <c r="B1264" s="396"/>
      <c r="C1264" s="156"/>
      <c r="D1264" s="271"/>
      <c r="E1264" s="156"/>
      <c r="F1264" s="156"/>
      <c r="G1264" s="156"/>
      <c r="H1264" s="156"/>
      <c r="I1264" s="156"/>
      <c r="J1264" s="156"/>
      <c r="K1264" s="156"/>
      <c r="L1264" s="156"/>
      <c r="M1264" s="156"/>
      <c r="N1264" s="156"/>
      <c r="O1264" s="156"/>
      <c r="P1264" s="156"/>
      <c r="Q1264" s="156"/>
      <c r="R1264" s="156"/>
      <c r="S1264" s="156"/>
      <c r="T1264" s="156"/>
      <c r="U1264" s="157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L1264" s="81"/>
      <c r="AM1264" s="81"/>
      <c r="AN1264" s="81"/>
      <c r="AO1264" s="81"/>
      <c r="AP1264" s="81"/>
      <c r="AQ1264" s="81"/>
      <c r="AR1264" s="81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11"/>
      <c r="BF1264" s="11"/>
      <c r="BG1264" s="11"/>
      <c r="BH1264" s="11"/>
      <c r="BI1264" s="11"/>
      <c r="BJ1264" s="11"/>
      <c r="BK1264" s="11"/>
      <c r="BL1264" s="11"/>
      <c r="BN1264" s="36"/>
      <c r="BO1264" s="400"/>
      <c r="BP1264" s="81"/>
      <c r="BQ1264" s="81"/>
      <c r="BR1264" s="81"/>
      <c r="BS1264" s="81"/>
      <c r="BT1264" s="36"/>
      <c r="BU1264" s="36"/>
      <c r="BV1264" s="81"/>
      <c r="BW1264" s="81"/>
    </row>
    <row r="1265" spans="1:75" ht="15.75">
      <c r="A1265" s="395"/>
      <c r="B1265" s="396"/>
      <c r="C1265" s="156"/>
      <c r="D1265" s="271"/>
      <c r="E1265" s="156"/>
      <c r="F1265" s="156"/>
      <c r="G1265" s="156"/>
      <c r="H1265" s="156"/>
      <c r="I1265" s="156"/>
      <c r="J1265" s="156"/>
      <c r="K1265" s="156"/>
      <c r="L1265" s="156"/>
      <c r="M1265" s="156"/>
      <c r="N1265" s="156"/>
      <c r="O1265" s="156"/>
      <c r="P1265" s="156"/>
      <c r="Q1265" s="156"/>
      <c r="R1265" s="156"/>
      <c r="S1265" s="156"/>
      <c r="T1265" s="156"/>
      <c r="U1265" s="157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L1265" s="81"/>
      <c r="AM1265" s="81"/>
      <c r="AN1265" s="81"/>
      <c r="AO1265" s="81"/>
      <c r="AP1265" s="81"/>
      <c r="AQ1265" s="81"/>
      <c r="AR1265" s="81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11"/>
      <c r="BF1265" s="11"/>
      <c r="BG1265" s="11"/>
      <c r="BH1265" s="11"/>
      <c r="BI1265" s="11"/>
      <c r="BJ1265" s="11"/>
      <c r="BK1265" s="11"/>
      <c r="BL1265" s="11"/>
      <c r="BN1265" s="36"/>
      <c r="BO1265" s="400"/>
      <c r="BP1265" s="81"/>
      <c r="BQ1265" s="81"/>
      <c r="BR1265" s="81"/>
      <c r="BS1265" s="81"/>
      <c r="BT1265" s="36"/>
      <c r="BU1265" s="36"/>
      <c r="BV1265" s="81"/>
      <c r="BW1265" s="81"/>
    </row>
    <row r="1266" spans="1:75" ht="15.75">
      <c r="A1266" s="395"/>
      <c r="B1266" s="396"/>
      <c r="C1266" s="156"/>
      <c r="D1266" s="271"/>
      <c r="E1266" s="156"/>
      <c r="F1266" s="156"/>
      <c r="G1266" s="156"/>
      <c r="H1266" s="156"/>
      <c r="I1266" s="156"/>
      <c r="J1266" s="156"/>
      <c r="K1266" s="156"/>
      <c r="L1266" s="156"/>
      <c r="M1266" s="156"/>
      <c r="N1266" s="156"/>
      <c r="O1266" s="156"/>
      <c r="P1266" s="156"/>
      <c r="Q1266" s="156"/>
      <c r="R1266" s="156"/>
      <c r="S1266" s="156"/>
      <c r="T1266" s="156"/>
      <c r="U1266" s="157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L1266" s="81"/>
      <c r="AM1266" s="81"/>
      <c r="AN1266" s="81"/>
      <c r="AO1266" s="81"/>
      <c r="AP1266" s="81"/>
      <c r="AQ1266" s="81"/>
      <c r="AR1266" s="81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11"/>
      <c r="BF1266" s="11"/>
      <c r="BG1266" s="11"/>
      <c r="BH1266" s="11"/>
      <c r="BI1266" s="11"/>
      <c r="BJ1266" s="11"/>
      <c r="BK1266" s="11"/>
      <c r="BL1266" s="11"/>
      <c r="BN1266" s="36"/>
      <c r="BO1266" s="400"/>
      <c r="BP1266" s="81"/>
      <c r="BQ1266" s="81"/>
      <c r="BR1266" s="81"/>
      <c r="BS1266" s="81"/>
      <c r="BT1266" s="36"/>
      <c r="BU1266" s="36"/>
      <c r="BV1266" s="81"/>
      <c r="BW1266" s="81"/>
    </row>
    <row r="1267" spans="1:75" ht="15.75">
      <c r="A1267" s="395"/>
      <c r="B1267" s="396"/>
      <c r="C1267" s="156"/>
      <c r="D1267" s="271"/>
      <c r="E1267" s="156"/>
      <c r="F1267" s="156"/>
      <c r="G1267" s="156"/>
      <c r="H1267" s="156"/>
      <c r="I1267" s="156"/>
      <c r="J1267" s="156"/>
      <c r="K1267" s="156"/>
      <c r="L1267" s="156"/>
      <c r="M1267" s="156"/>
      <c r="N1267" s="156"/>
      <c r="O1267" s="156"/>
      <c r="P1267" s="156"/>
      <c r="Q1267" s="156"/>
      <c r="R1267" s="156"/>
      <c r="S1267" s="156"/>
      <c r="T1267" s="156"/>
      <c r="U1267" s="157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L1267" s="81"/>
      <c r="AM1267" s="81"/>
      <c r="AN1267" s="81"/>
      <c r="AO1267" s="81"/>
      <c r="AP1267" s="81"/>
      <c r="AQ1267" s="81"/>
      <c r="AR1267" s="81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11"/>
      <c r="BF1267" s="11"/>
      <c r="BG1267" s="11"/>
      <c r="BH1267" s="11"/>
      <c r="BI1267" s="11"/>
      <c r="BJ1267" s="11"/>
      <c r="BK1267" s="11"/>
      <c r="BL1267" s="11"/>
      <c r="BN1267" s="36"/>
      <c r="BO1267" s="400"/>
      <c r="BP1267" s="81"/>
      <c r="BQ1267" s="81"/>
      <c r="BR1267" s="81"/>
      <c r="BS1267" s="81"/>
      <c r="BT1267" s="36"/>
      <c r="BU1267" s="36"/>
      <c r="BV1267" s="81"/>
      <c r="BW1267" s="81"/>
    </row>
    <row r="1268" spans="1:75" ht="15.75">
      <c r="A1268" s="395"/>
      <c r="B1268" s="396"/>
      <c r="C1268" s="156"/>
      <c r="D1268" s="271"/>
      <c r="E1268" s="156"/>
      <c r="F1268" s="156"/>
      <c r="G1268" s="156"/>
      <c r="H1268" s="156"/>
      <c r="I1268" s="156"/>
      <c r="J1268" s="156"/>
      <c r="K1268" s="156"/>
      <c r="L1268" s="156"/>
      <c r="M1268" s="156"/>
      <c r="N1268" s="156"/>
      <c r="O1268" s="156"/>
      <c r="P1268" s="156"/>
      <c r="Q1268" s="156"/>
      <c r="R1268" s="156"/>
      <c r="S1268" s="156"/>
      <c r="T1268" s="156"/>
      <c r="U1268" s="157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L1268" s="81"/>
      <c r="AM1268" s="81"/>
      <c r="AN1268" s="81"/>
      <c r="AO1268" s="81"/>
      <c r="AP1268" s="81"/>
      <c r="AQ1268" s="81"/>
      <c r="AR1268" s="81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11"/>
      <c r="BF1268" s="11"/>
      <c r="BG1268" s="11"/>
      <c r="BH1268" s="11"/>
      <c r="BI1268" s="11"/>
      <c r="BJ1268" s="11"/>
      <c r="BK1268" s="11"/>
      <c r="BL1268" s="11"/>
      <c r="BN1268" s="36"/>
      <c r="BO1268" s="400"/>
      <c r="BP1268" s="81"/>
      <c r="BQ1268" s="81"/>
      <c r="BR1268" s="81"/>
      <c r="BS1268" s="81"/>
      <c r="BT1268" s="36"/>
      <c r="BU1268" s="36"/>
      <c r="BV1268" s="81"/>
      <c r="BW1268" s="81"/>
    </row>
    <row r="1269" spans="1:75" ht="15.75">
      <c r="A1269" s="395"/>
      <c r="B1269" s="396"/>
      <c r="C1269" s="156"/>
      <c r="D1269" s="271"/>
      <c r="E1269" s="156"/>
      <c r="F1269" s="156"/>
      <c r="G1269" s="156"/>
      <c r="H1269" s="156"/>
      <c r="I1269" s="156"/>
      <c r="J1269" s="156"/>
      <c r="K1269" s="156"/>
      <c r="L1269" s="156"/>
      <c r="M1269" s="156"/>
      <c r="N1269" s="156"/>
      <c r="O1269" s="156"/>
      <c r="P1269" s="156"/>
      <c r="Q1269" s="156"/>
      <c r="R1269" s="156"/>
      <c r="S1269" s="156"/>
      <c r="T1269" s="156"/>
      <c r="U1269" s="157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L1269" s="81"/>
      <c r="AM1269" s="81"/>
      <c r="AN1269" s="81"/>
      <c r="AO1269" s="81"/>
      <c r="AP1269" s="81"/>
      <c r="AQ1269" s="81"/>
      <c r="AR1269" s="81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11"/>
      <c r="BF1269" s="11"/>
      <c r="BG1269" s="11"/>
      <c r="BH1269" s="11"/>
      <c r="BI1269" s="11"/>
      <c r="BJ1269" s="11"/>
      <c r="BK1269" s="11"/>
      <c r="BL1269" s="11"/>
      <c r="BN1269" s="36"/>
      <c r="BO1269" s="400"/>
      <c r="BP1269" s="81"/>
      <c r="BQ1269" s="81"/>
      <c r="BR1269" s="81"/>
      <c r="BS1269" s="81"/>
      <c r="BT1269" s="36"/>
      <c r="BU1269" s="36"/>
      <c r="BV1269" s="81"/>
      <c r="BW1269" s="81"/>
    </row>
    <row r="1270" spans="1:75" ht="15.75">
      <c r="A1270" s="395"/>
      <c r="B1270" s="396"/>
      <c r="C1270" s="156"/>
      <c r="D1270" s="271"/>
      <c r="E1270" s="156"/>
      <c r="F1270" s="156"/>
      <c r="G1270" s="156"/>
      <c r="H1270" s="156"/>
      <c r="I1270" s="156"/>
      <c r="J1270" s="156"/>
      <c r="K1270" s="156"/>
      <c r="L1270" s="156"/>
      <c r="M1270" s="156"/>
      <c r="N1270" s="156"/>
      <c r="O1270" s="156"/>
      <c r="P1270" s="156"/>
      <c r="Q1270" s="156"/>
      <c r="R1270" s="156"/>
      <c r="S1270" s="156"/>
      <c r="T1270" s="156"/>
      <c r="U1270" s="157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L1270" s="81"/>
      <c r="AM1270" s="81"/>
      <c r="AN1270" s="81"/>
      <c r="AO1270" s="81"/>
      <c r="AP1270" s="81"/>
      <c r="AQ1270" s="81"/>
      <c r="AR1270" s="81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11"/>
      <c r="BF1270" s="11"/>
      <c r="BG1270" s="11"/>
      <c r="BH1270" s="11"/>
      <c r="BI1270" s="11"/>
      <c r="BJ1270" s="11"/>
      <c r="BK1270" s="11"/>
      <c r="BL1270" s="11"/>
      <c r="BN1270" s="36"/>
      <c r="BO1270" s="400"/>
      <c r="BP1270" s="81"/>
      <c r="BQ1270" s="81"/>
      <c r="BR1270" s="81"/>
      <c r="BS1270" s="81"/>
      <c r="BT1270" s="36"/>
      <c r="BU1270" s="36"/>
      <c r="BV1270" s="81"/>
      <c r="BW1270" s="81"/>
    </row>
    <row r="1271" spans="1:75" ht="15.75">
      <c r="A1271" s="395"/>
      <c r="B1271" s="396"/>
      <c r="C1271" s="156"/>
      <c r="D1271" s="271"/>
      <c r="E1271" s="156"/>
      <c r="F1271" s="156"/>
      <c r="G1271" s="156"/>
      <c r="H1271" s="156"/>
      <c r="I1271" s="156"/>
      <c r="J1271" s="156"/>
      <c r="K1271" s="156"/>
      <c r="L1271" s="156"/>
      <c r="M1271" s="156"/>
      <c r="N1271" s="156"/>
      <c r="O1271" s="156"/>
      <c r="P1271" s="156"/>
      <c r="Q1271" s="156"/>
      <c r="R1271" s="156"/>
      <c r="S1271" s="156"/>
      <c r="T1271" s="156"/>
      <c r="U1271" s="157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L1271" s="81"/>
      <c r="AM1271" s="81"/>
      <c r="AN1271" s="81"/>
      <c r="AO1271" s="81"/>
      <c r="AP1271" s="81"/>
      <c r="AQ1271" s="81"/>
      <c r="AR1271" s="81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11"/>
      <c r="BF1271" s="11"/>
      <c r="BG1271" s="11"/>
      <c r="BH1271" s="11"/>
      <c r="BI1271" s="11"/>
      <c r="BJ1271" s="11"/>
      <c r="BK1271" s="11"/>
      <c r="BL1271" s="11"/>
      <c r="BN1271" s="36"/>
      <c r="BO1271" s="400"/>
      <c r="BP1271" s="81"/>
      <c r="BQ1271" s="81"/>
      <c r="BR1271" s="81"/>
      <c r="BS1271" s="81"/>
      <c r="BT1271" s="36"/>
      <c r="BU1271" s="36"/>
      <c r="BV1271" s="81"/>
      <c r="BW1271" s="81"/>
    </row>
    <row r="1272" spans="1:75" ht="15.75">
      <c r="A1272" s="395"/>
      <c r="B1272" s="396"/>
      <c r="C1272" s="156"/>
      <c r="D1272" s="271"/>
      <c r="E1272" s="156"/>
      <c r="F1272" s="156"/>
      <c r="G1272" s="156"/>
      <c r="H1272" s="156"/>
      <c r="I1272" s="156"/>
      <c r="J1272" s="156"/>
      <c r="K1272" s="156"/>
      <c r="L1272" s="156"/>
      <c r="M1272" s="156"/>
      <c r="N1272" s="156"/>
      <c r="O1272" s="156"/>
      <c r="P1272" s="156"/>
      <c r="Q1272" s="156"/>
      <c r="R1272" s="156"/>
      <c r="S1272" s="156"/>
      <c r="T1272" s="156"/>
      <c r="U1272" s="157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L1272" s="81"/>
      <c r="AM1272" s="81"/>
      <c r="AN1272" s="81"/>
      <c r="AO1272" s="81"/>
      <c r="AP1272" s="81"/>
      <c r="AQ1272" s="81"/>
      <c r="AR1272" s="81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11"/>
      <c r="BF1272" s="11"/>
      <c r="BG1272" s="11"/>
      <c r="BH1272" s="11"/>
      <c r="BI1272" s="11"/>
      <c r="BJ1272" s="11"/>
      <c r="BK1272" s="11"/>
      <c r="BL1272" s="11"/>
      <c r="BN1272" s="36"/>
      <c r="BO1272" s="400"/>
      <c r="BP1272" s="81"/>
      <c r="BQ1272" s="81"/>
      <c r="BR1272" s="81"/>
      <c r="BS1272" s="81"/>
      <c r="BT1272" s="36"/>
      <c r="BU1272" s="36"/>
      <c r="BV1272" s="81"/>
      <c r="BW1272" s="81"/>
    </row>
    <row r="1273" spans="1:75" ht="15.75">
      <c r="A1273" s="395"/>
      <c r="B1273" s="396"/>
      <c r="C1273" s="156"/>
      <c r="D1273" s="271"/>
      <c r="E1273" s="156"/>
      <c r="F1273" s="156"/>
      <c r="G1273" s="156"/>
      <c r="H1273" s="156"/>
      <c r="I1273" s="156"/>
      <c r="J1273" s="156"/>
      <c r="K1273" s="156"/>
      <c r="L1273" s="156"/>
      <c r="M1273" s="156"/>
      <c r="N1273" s="156"/>
      <c r="O1273" s="156"/>
      <c r="P1273" s="156"/>
      <c r="Q1273" s="156"/>
      <c r="R1273" s="156"/>
      <c r="S1273" s="156"/>
      <c r="T1273" s="156"/>
      <c r="U1273" s="157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L1273" s="81"/>
      <c r="AM1273" s="81"/>
      <c r="AN1273" s="81"/>
      <c r="AO1273" s="81"/>
      <c r="AP1273" s="81"/>
      <c r="AQ1273" s="81"/>
      <c r="AR1273" s="81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11"/>
      <c r="BF1273" s="11"/>
      <c r="BG1273" s="11"/>
      <c r="BH1273" s="11"/>
      <c r="BI1273" s="11"/>
      <c r="BJ1273" s="11"/>
      <c r="BK1273" s="11"/>
      <c r="BL1273" s="11"/>
      <c r="BN1273" s="36"/>
      <c r="BO1273" s="400"/>
      <c r="BP1273" s="81"/>
      <c r="BQ1273" s="81"/>
      <c r="BR1273" s="81"/>
      <c r="BS1273" s="81"/>
      <c r="BT1273" s="36"/>
      <c r="BU1273" s="36"/>
      <c r="BV1273" s="81"/>
      <c r="BW1273" s="81"/>
    </row>
    <row r="1274" spans="1:75" ht="15.75">
      <c r="A1274" s="395"/>
      <c r="B1274" s="396"/>
      <c r="C1274" s="156"/>
      <c r="D1274" s="271"/>
      <c r="E1274" s="156"/>
      <c r="F1274" s="156"/>
      <c r="G1274" s="156"/>
      <c r="H1274" s="156"/>
      <c r="I1274" s="156"/>
      <c r="J1274" s="156"/>
      <c r="K1274" s="156"/>
      <c r="L1274" s="156"/>
      <c r="M1274" s="156"/>
      <c r="N1274" s="156"/>
      <c r="O1274" s="156"/>
      <c r="P1274" s="156"/>
      <c r="Q1274" s="156"/>
      <c r="R1274" s="156"/>
      <c r="S1274" s="156"/>
      <c r="T1274" s="156"/>
      <c r="U1274" s="157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L1274" s="81"/>
      <c r="AM1274" s="81"/>
      <c r="AN1274" s="81"/>
      <c r="AO1274" s="81"/>
      <c r="AP1274" s="81"/>
      <c r="AQ1274" s="81"/>
      <c r="AR1274" s="81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11"/>
      <c r="BF1274" s="11"/>
      <c r="BG1274" s="11"/>
      <c r="BH1274" s="11"/>
      <c r="BI1274" s="11"/>
      <c r="BJ1274" s="11"/>
      <c r="BK1274" s="11"/>
      <c r="BL1274" s="11"/>
      <c r="BN1274" s="36"/>
      <c r="BO1274" s="400"/>
      <c r="BP1274" s="81"/>
      <c r="BQ1274" s="81"/>
      <c r="BR1274" s="81"/>
      <c r="BS1274" s="81"/>
      <c r="BT1274" s="36"/>
      <c r="BU1274" s="36"/>
      <c r="BV1274" s="81"/>
      <c r="BW1274" s="81"/>
    </row>
    <row r="1275" spans="1:75" ht="15.75">
      <c r="A1275" s="395"/>
      <c r="B1275" s="396"/>
      <c r="C1275" s="156"/>
      <c r="D1275" s="271"/>
      <c r="E1275" s="156"/>
      <c r="F1275" s="156"/>
      <c r="G1275" s="156"/>
      <c r="H1275" s="156"/>
      <c r="I1275" s="156"/>
      <c r="J1275" s="156"/>
      <c r="K1275" s="156"/>
      <c r="L1275" s="156"/>
      <c r="M1275" s="156"/>
      <c r="N1275" s="156"/>
      <c r="O1275" s="156"/>
      <c r="P1275" s="156"/>
      <c r="Q1275" s="156"/>
      <c r="R1275" s="156"/>
      <c r="S1275" s="156"/>
      <c r="T1275" s="156"/>
      <c r="U1275" s="157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L1275" s="81"/>
      <c r="AM1275" s="81"/>
      <c r="AN1275" s="81"/>
      <c r="AO1275" s="81"/>
      <c r="AP1275" s="81"/>
      <c r="AQ1275" s="81"/>
      <c r="AR1275" s="81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11"/>
      <c r="BF1275" s="11"/>
      <c r="BG1275" s="11"/>
      <c r="BH1275" s="11"/>
      <c r="BI1275" s="11"/>
      <c r="BJ1275" s="11"/>
      <c r="BK1275" s="11"/>
      <c r="BL1275" s="11"/>
      <c r="BN1275" s="36"/>
      <c r="BO1275" s="400"/>
      <c r="BP1275" s="81"/>
      <c r="BQ1275" s="81"/>
      <c r="BR1275" s="81"/>
      <c r="BS1275" s="81"/>
      <c r="BT1275" s="36"/>
      <c r="BU1275" s="36"/>
      <c r="BV1275" s="81"/>
      <c r="BW1275" s="81"/>
    </row>
    <row r="1276" spans="1:75" ht="15.75">
      <c r="A1276" s="395"/>
      <c r="B1276" s="396"/>
      <c r="C1276" s="156"/>
      <c r="D1276" s="271"/>
      <c r="E1276" s="156"/>
      <c r="F1276" s="156"/>
      <c r="G1276" s="156"/>
      <c r="H1276" s="156"/>
      <c r="I1276" s="156"/>
      <c r="J1276" s="156"/>
      <c r="K1276" s="156"/>
      <c r="L1276" s="156"/>
      <c r="M1276" s="156"/>
      <c r="N1276" s="156"/>
      <c r="O1276" s="156"/>
      <c r="P1276" s="156"/>
      <c r="Q1276" s="156"/>
      <c r="R1276" s="156"/>
      <c r="S1276" s="156"/>
      <c r="T1276" s="156"/>
      <c r="U1276" s="157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L1276" s="81"/>
      <c r="AM1276" s="81"/>
      <c r="AN1276" s="81"/>
      <c r="AO1276" s="81"/>
      <c r="AP1276" s="81"/>
      <c r="AQ1276" s="81"/>
      <c r="AR1276" s="81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11"/>
      <c r="BF1276" s="11"/>
      <c r="BG1276" s="11"/>
      <c r="BH1276" s="11"/>
      <c r="BI1276" s="11"/>
      <c r="BJ1276" s="11"/>
      <c r="BK1276" s="11"/>
      <c r="BL1276" s="11"/>
      <c r="BN1276" s="36"/>
      <c r="BO1276" s="400"/>
      <c r="BP1276" s="81"/>
      <c r="BQ1276" s="81"/>
      <c r="BR1276" s="81"/>
      <c r="BS1276" s="81"/>
      <c r="BT1276" s="36"/>
      <c r="BU1276" s="36"/>
      <c r="BV1276" s="81"/>
      <c r="BW1276" s="81"/>
    </row>
    <row r="1277" spans="1:75" ht="15.75">
      <c r="A1277" s="395"/>
      <c r="B1277" s="396"/>
      <c r="C1277" s="156"/>
      <c r="D1277" s="271"/>
      <c r="E1277" s="156"/>
      <c r="F1277" s="156"/>
      <c r="G1277" s="156"/>
      <c r="H1277" s="156"/>
      <c r="I1277" s="156"/>
      <c r="J1277" s="156"/>
      <c r="K1277" s="156"/>
      <c r="L1277" s="156"/>
      <c r="M1277" s="156"/>
      <c r="N1277" s="156"/>
      <c r="O1277" s="156"/>
      <c r="P1277" s="156"/>
      <c r="Q1277" s="156"/>
      <c r="R1277" s="156"/>
      <c r="S1277" s="156"/>
      <c r="T1277" s="156"/>
      <c r="U1277" s="157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L1277" s="81"/>
      <c r="AM1277" s="81"/>
      <c r="AN1277" s="81"/>
      <c r="AO1277" s="81"/>
      <c r="AP1277" s="81"/>
      <c r="AQ1277" s="81"/>
      <c r="AR1277" s="81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11"/>
      <c r="BF1277" s="11"/>
      <c r="BG1277" s="11"/>
      <c r="BH1277" s="11"/>
      <c r="BI1277" s="11"/>
      <c r="BJ1277" s="11"/>
      <c r="BK1277" s="11"/>
      <c r="BL1277" s="11"/>
      <c r="BN1277" s="36"/>
      <c r="BO1277" s="400"/>
      <c r="BP1277" s="81"/>
      <c r="BQ1277" s="81"/>
      <c r="BR1277" s="81"/>
      <c r="BS1277" s="81"/>
      <c r="BT1277" s="36"/>
      <c r="BU1277" s="36"/>
      <c r="BV1277" s="81"/>
      <c r="BW1277" s="81"/>
    </row>
    <row r="1278" spans="1:75" ht="15.75">
      <c r="A1278" s="395"/>
      <c r="B1278" s="396"/>
      <c r="C1278" s="156"/>
      <c r="D1278" s="271"/>
      <c r="E1278" s="156"/>
      <c r="F1278" s="156"/>
      <c r="G1278" s="156"/>
      <c r="H1278" s="156"/>
      <c r="I1278" s="156"/>
      <c r="J1278" s="156"/>
      <c r="K1278" s="156"/>
      <c r="L1278" s="156"/>
      <c r="M1278" s="156"/>
      <c r="N1278" s="156"/>
      <c r="O1278" s="156"/>
      <c r="P1278" s="156"/>
      <c r="Q1278" s="156"/>
      <c r="R1278" s="156"/>
      <c r="S1278" s="156"/>
      <c r="T1278" s="156"/>
      <c r="U1278" s="157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L1278" s="81"/>
      <c r="AM1278" s="81"/>
      <c r="AN1278" s="81"/>
      <c r="AO1278" s="81"/>
      <c r="AP1278" s="81"/>
      <c r="AQ1278" s="81"/>
      <c r="AR1278" s="81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11"/>
      <c r="BF1278" s="11"/>
      <c r="BG1278" s="11"/>
      <c r="BH1278" s="11"/>
      <c r="BI1278" s="11"/>
      <c r="BJ1278" s="11"/>
      <c r="BK1278" s="11"/>
      <c r="BL1278" s="11"/>
      <c r="BN1278" s="36"/>
      <c r="BO1278" s="400"/>
      <c r="BP1278" s="81"/>
      <c r="BQ1278" s="81"/>
      <c r="BR1278" s="81"/>
      <c r="BS1278" s="81"/>
      <c r="BT1278" s="36"/>
      <c r="BU1278" s="36"/>
      <c r="BV1278" s="81"/>
      <c r="BW1278" s="81"/>
    </row>
    <row r="1279" spans="1:75" ht="15.75">
      <c r="A1279" s="395"/>
      <c r="B1279" s="396"/>
      <c r="C1279" s="156"/>
      <c r="D1279" s="271"/>
      <c r="E1279" s="156"/>
      <c r="F1279" s="156"/>
      <c r="G1279" s="156"/>
      <c r="H1279" s="156"/>
      <c r="I1279" s="156"/>
      <c r="J1279" s="156"/>
      <c r="K1279" s="156"/>
      <c r="L1279" s="156"/>
      <c r="M1279" s="156"/>
      <c r="N1279" s="156"/>
      <c r="O1279" s="156"/>
      <c r="P1279" s="156"/>
      <c r="Q1279" s="156"/>
      <c r="R1279" s="156"/>
      <c r="S1279" s="156"/>
      <c r="T1279" s="156"/>
      <c r="U1279" s="157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L1279" s="81"/>
      <c r="AM1279" s="81"/>
      <c r="AN1279" s="81"/>
      <c r="AO1279" s="81"/>
      <c r="AP1279" s="81"/>
      <c r="AQ1279" s="81"/>
      <c r="AR1279" s="81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11"/>
      <c r="BF1279" s="11"/>
      <c r="BG1279" s="11"/>
      <c r="BH1279" s="11"/>
      <c r="BI1279" s="11"/>
      <c r="BJ1279" s="11"/>
      <c r="BK1279" s="11"/>
      <c r="BL1279" s="11"/>
      <c r="BN1279" s="36"/>
      <c r="BO1279" s="400"/>
      <c r="BP1279" s="81"/>
      <c r="BQ1279" s="81"/>
      <c r="BR1279" s="81"/>
      <c r="BS1279" s="81"/>
      <c r="BT1279" s="36"/>
      <c r="BU1279" s="36"/>
      <c r="BV1279" s="81"/>
      <c r="BW1279" s="81"/>
    </row>
    <row r="1280" spans="1:75" ht="15.75">
      <c r="A1280" s="395"/>
      <c r="B1280" s="396"/>
      <c r="C1280" s="156"/>
      <c r="D1280" s="271"/>
      <c r="E1280" s="156"/>
      <c r="F1280" s="156"/>
      <c r="G1280" s="156"/>
      <c r="H1280" s="156"/>
      <c r="I1280" s="156"/>
      <c r="J1280" s="156"/>
      <c r="K1280" s="156"/>
      <c r="L1280" s="156"/>
      <c r="M1280" s="156"/>
      <c r="N1280" s="156"/>
      <c r="O1280" s="156"/>
      <c r="P1280" s="156"/>
      <c r="Q1280" s="156"/>
      <c r="R1280" s="156"/>
      <c r="S1280" s="156"/>
      <c r="T1280" s="156"/>
      <c r="U1280" s="157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L1280" s="81"/>
      <c r="AM1280" s="81"/>
      <c r="AN1280" s="81"/>
      <c r="AO1280" s="81"/>
      <c r="AP1280" s="81"/>
      <c r="AQ1280" s="81"/>
      <c r="AR1280" s="81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11"/>
      <c r="BF1280" s="11"/>
      <c r="BG1280" s="11"/>
      <c r="BH1280" s="11"/>
      <c r="BI1280" s="11"/>
      <c r="BJ1280" s="11"/>
      <c r="BK1280" s="11"/>
      <c r="BL1280" s="11"/>
      <c r="BN1280" s="36"/>
      <c r="BO1280" s="400"/>
      <c r="BP1280" s="81"/>
      <c r="BQ1280" s="81"/>
      <c r="BR1280" s="81"/>
      <c r="BS1280" s="81"/>
      <c r="BT1280" s="36"/>
      <c r="BU1280" s="36"/>
      <c r="BV1280" s="81"/>
      <c r="BW1280" s="81"/>
    </row>
    <row r="1281" spans="1:75" ht="15.75">
      <c r="A1281" s="395"/>
      <c r="B1281" s="396"/>
      <c r="C1281" s="156"/>
      <c r="D1281" s="271"/>
      <c r="E1281" s="156"/>
      <c r="F1281" s="156"/>
      <c r="G1281" s="156"/>
      <c r="H1281" s="156"/>
      <c r="I1281" s="156"/>
      <c r="J1281" s="156"/>
      <c r="K1281" s="156"/>
      <c r="L1281" s="156"/>
      <c r="M1281" s="156"/>
      <c r="N1281" s="156"/>
      <c r="O1281" s="156"/>
      <c r="P1281" s="156"/>
      <c r="Q1281" s="156"/>
      <c r="R1281" s="156"/>
      <c r="S1281" s="156"/>
      <c r="T1281" s="156"/>
      <c r="U1281" s="157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L1281" s="81"/>
      <c r="AM1281" s="81"/>
      <c r="AN1281" s="81"/>
      <c r="AO1281" s="81"/>
      <c r="AP1281" s="81"/>
      <c r="AQ1281" s="81"/>
      <c r="AR1281" s="81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11"/>
      <c r="BF1281" s="11"/>
      <c r="BG1281" s="11"/>
      <c r="BH1281" s="11"/>
      <c r="BI1281" s="11"/>
      <c r="BJ1281" s="11"/>
      <c r="BK1281" s="11"/>
      <c r="BL1281" s="11"/>
      <c r="BN1281" s="36"/>
      <c r="BO1281" s="400"/>
      <c r="BP1281" s="81"/>
      <c r="BQ1281" s="81"/>
      <c r="BR1281" s="81"/>
      <c r="BS1281" s="81"/>
      <c r="BT1281" s="36"/>
      <c r="BU1281" s="36"/>
      <c r="BV1281" s="81"/>
      <c r="BW1281" s="81"/>
    </row>
    <row r="1282" spans="1:75" ht="15.75">
      <c r="A1282" s="395"/>
      <c r="B1282" s="396"/>
      <c r="C1282" s="156"/>
      <c r="D1282" s="271"/>
      <c r="E1282" s="156"/>
      <c r="F1282" s="156"/>
      <c r="G1282" s="156"/>
      <c r="H1282" s="156"/>
      <c r="I1282" s="156"/>
      <c r="J1282" s="156"/>
      <c r="K1282" s="156"/>
      <c r="L1282" s="156"/>
      <c r="M1282" s="156"/>
      <c r="N1282" s="156"/>
      <c r="O1282" s="156"/>
      <c r="P1282" s="156"/>
      <c r="Q1282" s="156"/>
      <c r="R1282" s="156"/>
      <c r="S1282" s="156"/>
      <c r="T1282" s="156"/>
      <c r="U1282" s="157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L1282" s="81"/>
      <c r="AM1282" s="81"/>
      <c r="AN1282" s="81"/>
      <c r="AO1282" s="81"/>
      <c r="AP1282" s="81"/>
      <c r="AQ1282" s="81"/>
      <c r="AR1282" s="81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11"/>
      <c r="BF1282" s="11"/>
      <c r="BG1282" s="11"/>
      <c r="BH1282" s="11"/>
      <c r="BI1282" s="11"/>
      <c r="BJ1282" s="11"/>
      <c r="BK1282" s="11"/>
      <c r="BL1282" s="11"/>
      <c r="BN1282" s="36"/>
      <c r="BO1282" s="400"/>
      <c r="BP1282" s="81"/>
      <c r="BQ1282" s="81"/>
      <c r="BR1282" s="81"/>
      <c r="BS1282" s="81"/>
      <c r="BT1282" s="36"/>
      <c r="BU1282" s="36"/>
      <c r="BV1282" s="81"/>
      <c r="BW1282" s="81"/>
    </row>
    <row r="1283" spans="1:75" ht="15.75">
      <c r="A1283" s="395"/>
      <c r="B1283" s="396"/>
      <c r="C1283" s="156"/>
      <c r="D1283" s="271"/>
      <c r="E1283" s="156"/>
      <c r="F1283" s="156"/>
      <c r="G1283" s="156"/>
      <c r="H1283" s="156"/>
      <c r="I1283" s="156"/>
      <c r="J1283" s="156"/>
      <c r="K1283" s="156"/>
      <c r="L1283" s="156"/>
      <c r="M1283" s="156"/>
      <c r="N1283" s="156"/>
      <c r="O1283" s="156"/>
      <c r="P1283" s="156"/>
      <c r="Q1283" s="156"/>
      <c r="R1283" s="156"/>
      <c r="S1283" s="156"/>
      <c r="T1283" s="156"/>
      <c r="U1283" s="157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L1283" s="81"/>
      <c r="AM1283" s="81"/>
      <c r="AN1283" s="81"/>
      <c r="AO1283" s="81"/>
      <c r="AP1283" s="81"/>
      <c r="AQ1283" s="81"/>
      <c r="AR1283" s="81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11"/>
      <c r="BF1283" s="11"/>
      <c r="BG1283" s="11"/>
      <c r="BH1283" s="11"/>
      <c r="BI1283" s="11"/>
      <c r="BJ1283" s="11"/>
      <c r="BK1283" s="11"/>
      <c r="BL1283" s="11"/>
      <c r="BN1283" s="36"/>
      <c r="BO1283" s="400"/>
      <c r="BP1283" s="81"/>
      <c r="BQ1283" s="81"/>
      <c r="BR1283" s="81"/>
      <c r="BS1283" s="81"/>
      <c r="BT1283" s="36"/>
      <c r="BU1283" s="36"/>
      <c r="BV1283" s="81"/>
      <c r="BW1283" s="81"/>
    </row>
    <row r="1284" spans="1:75" ht="15.75">
      <c r="A1284" s="395"/>
      <c r="B1284" s="396"/>
      <c r="C1284" s="156"/>
      <c r="D1284" s="271"/>
      <c r="E1284" s="156"/>
      <c r="F1284" s="156"/>
      <c r="G1284" s="156"/>
      <c r="H1284" s="156"/>
      <c r="I1284" s="156"/>
      <c r="J1284" s="156"/>
      <c r="K1284" s="156"/>
      <c r="L1284" s="156"/>
      <c r="M1284" s="156"/>
      <c r="N1284" s="156"/>
      <c r="O1284" s="156"/>
      <c r="P1284" s="156"/>
      <c r="Q1284" s="156"/>
      <c r="R1284" s="156"/>
      <c r="S1284" s="156"/>
      <c r="T1284" s="156"/>
      <c r="U1284" s="157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L1284" s="81"/>
      <c r="AM1284" s="81"/>
      <c r="AN1284" s="81"/>
      <c r="AO1284" s="81"/>
      <c r="AP1284" s="81"/>
      <c r="AQ1284" s="81"/>
      <c r="AR1284" s="81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11"/>
      <c r="BF1284" s="11"/>
      <c r="BG1284" s="11"/>
      <c r="BH1284" s="11"/>
      <c r="BI1284" s="11"/>
      <c r="BJ1284" s="11"/>
      <c r="BK1284" s="11"/>
      <c r="BL1284" s="11"/>
      <c r="BN1284" s="36"/>
      <c r="BO1284" s="400"/>
      <c r="BP1284" s="81"/>
      <c r="BQ1284" s="81"/>
      <c r="BR1284" s="81"/>
      <c r="BS1284" s="81"/>
      <c r="BT1284" s="36"/>
      <c r="BU1284" s="36"/>
      <c r="BV1284" s="81"/>
      <c r="BW1284" s="81"/>
    </row>
    <row r="1285" spans="1:75" ht="15.75">
      <c r="A1285" s="395"/>
      <c r="B1285" s="396"/>
      <c r="C1285" s="156"/>
      <c r="D1285" s="271"/>
      <c r="E1285" s="156"/>
      <c r="F1285" s="156"/>
      <c r="G1285" s="156"/>
      <c r="H1285" s="156"/>
      <c r="I1285" s="156"/>
      <c r="J1285" s="156"/>
      <c r="K1285" s="156"/>
      <c r="L1285" s="156"/>
      <c r="M1285" s="156"/>
      <c r="N1285" s="156"/>
      <c r="O1285" s="156"/>
      <c r="P1285" s="156"/>
      <c r="Q1285" s="156"/>
      <c r="R1285" s="156"/>
      <c r="S1285" s="156"/>
      <c r="T1285" s="156"/>
      <c r="U1285" s="157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L1285" s="81"/>
      <c r="AM1285" s="81"/>
      <c r="AN1285" s="81"/>
      <c r="AO1285" s="81"/>
      <c r="AP1285" s="81"/>
      <c r="AQ1285" s="81"/>
      <c r="AR1285" s="81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11"/>
      <c r="BF1285" s="11"/>
      <c r="BG1285" s="11"/>
      <c r="BH1285" s="11"/>
      <c r="BI1285" s="11"/>
      <c r="BJ1285" s="11"/>
      <c r="BK1285" s="11"/>
      <c r="BL1285" s="11"/>
      <c r="BN1285" s="36"/>
      <c r="BO1285" s="400"/>
      <c r="BP1285" s="81"/>
      <c r="BQ1285" s="81"/>
      <c r="BR1285" s="81"/>
      <c r="BS1285" s="81"/>
      <c r="BT1285" s="36"/>
      <c r="BU1285" s="36"/>
      <c r="BV1285" s="81"/>
      <c r="BW1285" s="81"/>
    </row>
    <row r="1286" spans="1:75" ht="15.75">
      <c r="A1286" s="395"/>
      <c r="B1286" s="396"/>
      <c r="C1286" s="156"/>
      <c r="D1286" s="271"/>
      <c r="E1286" s="156"/>
      <c r="F1286" s="156"/>
      <c r="G1286" s="156"/>
      <c r="H1286" s="156"/>
      <c r="I1286" s="156"/>
      <c r="J1286" s="156"/>
      <c r="K1286" s="156"/>
      <c r="L1286" s="156"/>
      <c r="M1286" s="156"/>
      <c r="N1286" s="156"/>
      <c r="O1286" s="156"/>
      <c r="P1286" s="156"/>
      <c r="Q1286" s="156"/>
      <c r="R1286" s="156"/>
      <c r="S1286" s="156"/>
      <c r="T1286" s="156"/>
      <c r="U1286" s="157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L1286" s="81"/>
      <c r="AM1286" s="81"/>
      <c r="AN1286" s="81"/>
      <c r="AO1286" s="81"/>
      <c r="AP1286" s="81"/>
      <c r="AQ1286" s="81"/>
      <c r="AR1286" s="81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11"/>
      <c r="BF1286" s="11"/>
      <c r="BG1286" s="11"/>
      <c r="BH1286" s="11"/>
      <c r="BI1286" s="11"/>
      <c r="BJ1286" s="11"/>
      <c r="BK1286" s="11"/>
      <c r="BL1286" s="11"/>
      <c r="BN1286" s="36"/>
      <c r="BO1286" s="400"/>
      <c r="BP1286" s="81"/>
      <c r="BQ1286" s="81"/>
      <c r="BR1286" s="81"/>
      <c r="BS1286" s="81"/>
      <c r="BT1286" s="36"/>
      <c r="BU1286" s="36"/>
      <c r="BV1286" s="81"/>
      <c r="BW1286" s="81"/>
    </row>
    <row r="1287" spans="1:75" ht="15.75">
      <c r="A1287" s="395"/>
      <c r="B1287" s="396"/>
      <c r="C1287" s="156"/>
      <c r="D1287" s="271"/>
      <c r="E1287" s="156"/>
      <c r="F1287" s="156"/>
      <c r="G1287" s="156"/>
      <c r="H1287" s="156"/>
      <c r="I1287" s="156"/>
      <c r="J1287" s="156"/>
      <c r="K1287" s="156"/>
      <c r="L1287" s="156"/>
      <c r="M1287" s="156"/>
      <c r="N1287" s="156"/>
      <c r="O1287" s="156"/>
      <c r="P1287" s="156"/>
      <c r="Q1287" s="156"/>
      <c r="R1287" s="156"/>
      <c r="S1287" s="156"/>
      <c r="T1287" s="156"/>
      <c r="U1287" s="157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L1287" s="81"/>
      <c r="AM1287" s="81"/>
      <c r="AN1287" s="81"/>
      <c r="AO1287" s="81"/>
      <c r="AP1287" s="81"/>
      <c r="AQ1287" s="81"/>
      <c r="AR1287" s="81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11"/>
      <c r="BF1287" s="11"/>
      <c r="BG1287" s="11"/>
      <c r="BH1287" s="11"/>
      <c r="BI1287" s="11"/>
      <c r="BJ1287" s="11"/>
      <c r="BK1287" s="11"/>
      <c r="BL1287" s="11"/>
      <c r="BN1287" s="36"/>
      <c r="BO1287" s="400"/>
      <c r="BP1287" s="81"/>
      <c r="BQ1287" s="81"/>
      <c r="BR1287" s="81"/>
      <c r="BS1287" s="81"/>
      <c r="BT1287" s="36"/>
      <c r="BU1287" s="36"/>
      <c r="BV1287" s="81"/>
      <c r="BW1287" s="81"/>
    </row>
    <row r="1288" spans="1:75" ht="15.75">
      <c r="A1288" s="395"/>
      <c r="B1288" s="396"/>
      <c r="C1288" s="156"/>
      <c r="D1288" s="271"/>
      <c r="E1288" s="156"/>
      <c r="F1288" s="156"/>
      <c r="G1288" s="156"/>
      <c r="H1288" s="156"/>
      <c r="I1288" s="156"/>
      <c r="J1288" s="156"/>
      <c r="K1288" s="156"/>
      <c r="L1288" s="156"/>
      <c r="M1288" s="156"/>
      <c r="N1288" s="156"/>
      <c r="O1288" s="156"/>
      <c r="P1288" s="156"/>
      <c r="Q1288" s="156"/>
      <c r="R1288" s="156"/>
      <c r="S1288" s="156"/>
      <c r="T1288" s="156"/>
      <c r="U1288" s="157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L1288" s="81"/>
      <c r="AM1288" s="81"/>
      <c r="AN1288" s="81"/>
      <c r="AO1288" s="81"/>
      <c r="AP1288" s="81"/>
      <c r="AQ1288" s="81"/>
      <c r="AR1288" s="81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11"/>
      <c r="BF1288" s="11"/>
      <c r="BG1288" s="11"/>
      <c r="BH1288" s="11"/>
      <c r="BI1288" s="11"/>
      <c r="BJ1288" s="11"/>
      <c r="BK1288" s="11"/>
      <c r="BL1288" s="11"/>
      <c r="BN1288" s="36"/>
      <c r="BO1288" s="400"/>
      <c r="BP1288" s="81"/>
      <c r="BQ1288" s="81"/>
      <c r="BR1288" s="81"/>
      <c r="BS1288" s="81"/>
      <c r="BT1288" s="36"/>
      <c r="BU1288" s="36"/>
      <c r="BV1288" s="81"/>
      <c r="BW1288" s="81"/>
    </row>
    <row r="1289" spans="1:75" ht="15.75">
      <c r="A1289" s="395"/>
      <c r="B1289" s="396"/>
      <c r="C1289" s="156"/>
      <c r="D1289" s="271"/>
      <c r="E1289" s="156"/>
      <c r="F1289" s="156"/>
      <c r="G1289" s="156"/>
      <c r="H1289" s="156"/>
      <c r="I1289" s="156"/>
      <c r="J1289" s="156"/>
      <c r="K1289" s="156"/>
      <c r="L1289" s="156"/>
      <c r="M1289" s="156"/>
      <c r="N1289" s="156"/>
      <c r="O1289" s="156"/>
      <c r="P1289" s="156"/>
      <c r="Q1289" s="156"/>
      <c r="R1289" s="156"/>
      <c r="S1289" s="156"/>
      <c r="T1289" s="156"/>
      <c r="U1289" s="157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L1289" s="81"/>
      <c r="AM1289" s="81"/>
      <c r="AN1289" s="81"/>
      <c r="AO1289" s="81"/>
      <c r="AP1289" s="81"/>
      <c r="AQ1289" s="81"/>
      <c r="AR1289" s="81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11"/>
      <c r="BF1289" s="11"/>
      <c r="BG1289" s="11"/>
      <c r="BH1289" s="11"/>
      <c r="BI1289" s="11"/>
      <c r="BJ1289" s="11"/>
      <c r="BK1289" s="11"/>
      <c r="BL1289" s="11"/>
      <c r="BN1289" s="36"/>
      <c r="BO1289" s="400"/>
      <c r="BP1289" s="81"/>
      <c r="BQ1289" s="81"/>
      <c r="BR1289" s="81"/>
      <c r="BS1289" s="81"/>
      <c r="BT1289" s="36"/>
      <c r="BU1289" s="36"/>
      <c r="BV1289" s="81"/>
      <c r="BW1289" s="81"/>
    </row>
    <row r="1290" spans="1:75" ht="15.75">
      <c r="A1290" s="395"/>
      <c r="B1290" s="396"/>
      <c r="C1290" s="156"/>
      <c r="D1290" s="271"/>
      <c r="E1290" s="156"/>
      <c r="F1290" s="156"/>
      <c r="G1290" s="156"/>
      <c r="H1290" s="156"/>
      <c r="I1290" s="156"/>
      <c r="J1290" s="156"/>
      <c r="K1290" s="156"/>
      <c r="L1290" s="156"/>
      <c r="M1290" s="156"/>
      <c r="N1290" s="156"/>
      <c r="O1290" s="156"/>
      <c r="P1290" s="156"/>
      <c r="Q1290" s="156"/>
      <c r="R1290" s="156"/>
      <c r="S1290" s="156"/>
      <c r="T1290" s="156"/>
      <c r="U1290" s="157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L1290" s="81"/>
      <c r="AM1290" s="81"/>
      <c r="AN1290" s="81"/>
      <c r="AO1290" s="81"/>
      <c r="AP1290" s="81"/>
      <c r="AQ1290" s="81"/>
      <c r="AR1290" s="81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11"/>
      <c r="BF1290" s="11"/>
      <c r="BG1290" s="11"/>
      <c r="BH1290" s="11"/>
      <c r="BI1290" s="11"/>
      <c r="BJ1290" s="11"/>
      <c r="BK1290" s="11"/>
      <c r="BL1290" s="11"/>
      <c r="BN1290" s="36"/>
      <c r="BO1290" s="400"/>
      <c r="BP1290" s="81"/>
      <c r="BQ1290" s="81"/>
      <c r="BR1290" s="81"/>
      <c r="BS1290" s="81"/>
      <c r="BT1290" s="36"/>
      <c r="BU1290" s="36"/>
      <c r="BV1290" s="81"/>
      <c r="BW1290" s="81"/>
    </row>
    <row r="1291" spans="1:75" ht="15.75">
      <c r="A1291" s="395"/>
      <c r="B1291" s="396"/>
      <c r="C1291" s="156"/>
      <c r="D1291" s="271"/>
      <c r="E1291" s="156"/>
      <c r="F1291" s="156"/>
      <c r="G1291" s="156"/>
      <c r="H1291" s="156"/>
      <c r="I1291" s="156"/>
      <c r="J1291" s="156"/>
      <c r="K1291" s="156"/>
      <c r="L1291" s="156"/>
      <c r="M1291" s="156"/>
      <c r="N1291" s="156"/>
      <c r="O1291" s="156"/>
      <c r="P1291" s="156"/>
      <c r="Q1291" s="156"/>
      <c r="R1291" s="156"/>
      <c r="S1291" s="156"/>
      <c r="T1291" s="156"/>
      <c r="U1291" s="157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L1291" s="81"/>
      <c r="AM1291" s="81"/>
      <c r="AN1291" s="81"/>
      <c r="AO1291" s="81"/>
      <c r="AP1291" s="81"/>
      <c r="AQ1291" s="81"/>
      <c r="AR1291" s="81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11"/>
      <c r="BF1291" s="11"/>
      <c r="BG1291" s="11"/>
      <c r="BH1291" s="11"/>
      <c r="BI1291" s="11"/>
      <c r="BJ1291" s="11"/>
      <c r="BK1291" s="11"/>
      <c r="BL1291" s="11"/>
      <c r="BN1291" s="36"/>
      <c r="BO1291" s="400"/>
      <c r="BP1291" s="81"/>
      <c r="BQ1291" s="81"/>
      <c r="BR1291" s="81"/>
      <c r="BS1291" s="81"/>
      <c r="BT1291" s="36"/>
      <c r="BU1291" s="36"/>
      <c r="BV1291" s="81"/>
      <c r="BW1291" s="81"/>
    </row>
    <row r="1292" spans="1:75" ht="15.75">
      <c r="A1292" s="395"/>
      <c r="B1292" s="396"/>
      <c r="C1292" s="156"/>
      <c r="D1292" s="271"/>
      <c r="E1292" s="156"/>
      <c r="F1292" s="156"/>
      <c r="G1292" s="156"/>
      <c r="H1292" s="156"/>
      <c r="I1292" s="156"/>
      <c r="J1292" s="156"/>
      <c r="K1292" s="156"/>
      <c r="L1292" s="156"/>
      <c r="M1292" s="156"/>
      <c r="N1292" s="156"/>
      <c r="O1292" s="156"/>
      <c r="P1292" s="156"/>
      <c r="Q1292" s="156"/>
      <c r="R1292" s="156"/>
      <c r="S1292" s="156"/>
      <c r="T1292" s="156"/>
      <c r="U1292" s="157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L1292" s="81"/>
      <c r="AM1292" s="81"/>
      <c r="AN1292" s="81"/>
      <c r="AO1292" s="81"/>
      <c r="AP1292" s="81"/>
      <c r="AQ1292" s="81"/>
      <c r="AR1292" s="81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11"/>
      <c r="BF1292" s="11"/>
      <c r="BG1292" s="11"/>
      <c r="BH1292" s="11"/>
      <c r="BI1292" s="11"/>
      <c r="BJ1292" s="11"/>
      <c r="BK1292" s="11"/>
      <c r="BL1292" s="11"/>
      <c r="BN1292" s="36"/>
      <c r="BO1292" s="400"/>
      <c r="BP1292" s="81"/>
      <c r="BQ1292" s="81"/>
      <c r="BR1292" s="81"/>
      <c r="BS1292" s="81"/>
      <c r="BT1292" s="36"/>
      <c r="BU1292" s="36"/>
      <c r="BV1292" s="81"/>
      <c r="BW1292" s="81"/>
    </row>
    <row r="1293" spans="1:75" ht="15.75">
      <c r="A1293" s="395"/>
      <c r="B1293" s="396"/>
      <c r="C1293" s="156"/>
      <c r="D1293" s="271"/>
      <c r="E1293" s="156"/>
      <c r="F1293" s="156"/>
      <c r="G1293" s="156"/>
      <c r="H1293" s="156"/>
      <c r="I1293" s="156"/>
      <c r="J1293" s="156"/>
      <c r="K1293" s="156"/>
      <c r="L1293" s="156"/>
      <c r="M1293" s="156"/>
      <c r="N1293" s="156"/>
      <c r="O1293" s="156"/>
      <c r="P1293" s="156"/>
      <c r="Q1293" s="156"/>
      <c r="R1293" s="156"/>
      <c r="S1293" s="156"/>
      <c r="T1293" s="156"/>
      <c r="U1293" s="157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L1293" s="81"/>
      <c r="AM1293" s="81"/>
      <c r="AN1293" s="81"/>
      <c r="AO1293" s="81"/>
      <c r="AP1293" s="81"/>
      <c r="AQ1293" s="81"/>
      <c r="AR1293" s="81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11"/>
      <c r="BF1293" s="11"/>
      <c r="BG1293" s="11"/>
      <c r="BH1293" s="11"/>
      <c r="BI1293" s="11"/>
      <c r="BJ1293" s="11"/>
      <c r="BK1293" s="11"/>
      <c r="BL1293" s="11"/>
      <c r="BN1293" s="36"/>
      <c r="BO1293" s="400"/>
      <c r="BP1293" s="81"/>
      <c r="BQ1293" s="81"/>
      <c r="BR1293" s="81"/>
      <c r="BS1293" s="81"/>
      <c r="BT1293" s="36"/>
      <c r="BU1293" s="36"/>
      <c r="BV1293" s="81"/>
      <c r="BW1293" s="81"/>
    </row>
    <row r="1294" spans="1:75" ht="15.75">
      <c r="A1294" s="395"/>
      <c r="B1294" s="396"/>
      <c r="C1294" s="156"/>
      <c r="D1294" s="271"/>
      <c r="E1294" s="156"/>
      <c r="F1294" s="156"/>
      <c r="G1294" s="156"/>
      <c r="H1294" s="156"/>
      <c r="I1294" s="156"/>
      <c r="J1294" s="156"/>
      <c r="K1294" s="156"/>
      <c r="L1294" s="156"/>
      <c r="M1294" s="156"/>
      <c r="N1294" s="156"/>
      <c r="O1294" s="156"/>
      <c r="P1294" s="156"/>
      <c r="Q1294" s="156"/>
      <c r="R1294" s="156"/>
      <c r="S1294" s="156"/>
      <c r="T1294" s="156"/>
      <c r="U1294" s="157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L1294" s="81"/>
      <c r="AM1294" s="81"/>
      <c r="AN1294" s="81"/>
      <c r="AO1294" s="81"/>
      <c r="AP1294" s="81"/>
      <c r="AQ1294" s="81"/>
      <c r="AR1294" s="81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11"/>
      <c r="BF1294" s="11"/>
      <c r="BG1294" s="11"/>
      <c r="BH1294" s="11"/>
      <c r="BI1294" s="11"/>
      <c r="BJ1294" s="11"/>
      <c r="BK1294" s="11"/>
      <c r="BL1294" s="11"/>
      <c r="BN1294" s="36"/>
      <c r="BO1294" s="400"/>
      <c r="BP1294" s="81"/>
      <c r="BQ1294" s="81"/>
      <c r="BR1294" s="81"/>
      <c r="BS1294" s="81"/>
      <c r="BT1294" s="36"/>
      <c r="BU1294" s="36"/>
      <c r="BV1294" s="81"/>
      <c r="BW1294" s="81"/>
    </row>
    <row r="1295" spans="1:75" ht="15.75">
      <c r="A1295" s="395"/>
      <c r="B1295" s="396"/>
      <c r="C1295" s="156"/>
      <c r="D1295" s="271"/>
      <c r="E1295" s="156"/>
      <c r="F1295" s="156"/>
      <c r="G1295" s="156"/>
      <c r="H1295" s="156"/>
      <c r="I1295" s="156"/>
      <c r="J1295" s="156"/>
      <c r="K1295" s="156"/>
      <c r="L1295" s="156"/>
      <c r="M1295" s="156"/>
      <c r="N1295" s="156"/>
      <c r="O1295" s="156"/>
      <c r="P1295" s="156"/>
      <c r="Q1295" s="156"/>
      <c r="R1295" s="156"/>
      <c r="S1295" s="156"/>
      <c r="T1295" s="156"/>
      <c r="U1295" s="157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L1295" s="81"/>
      <c r="AM1295" s="81"/>
      <c r="AN1295" s="81"/>
      <c r="AO1295" s="81"/>
      <c r="AP1295" s="81"/>
      <c r="AQ1295" s="81"/>
      <c r="AR1295" s="81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11"/>
      <c r="BF1295" s="11"/>
      <c r="BG1295" s="11"/>
      <c r="BH1295" s="11"/>
      <c r="BI1295" s="11"/>
      <c r="BJ1295" s="11"/>
      <c r="BK1295" s="11"/>
      <c r="BL1295" s="11"/>
      <c r="BN1295" s="36"/>
      <c r="BO1295" s="400"/>
      <c r="BP1295" s="81"/>
      <c r="BQ1295" s="81"/>
      <c r="BR1295" s="81"/>
      <c r="BS1295" s="81"/>
      <c r="BT1295" s="36"/>
      <c r="BU1295" s="36"/>
      <c r="BV1295" s="81"/>
      <c r="BW1295" s="81"/>
    </row>
    <row r="1296" spans="1:75" ht="15.75">
      <c r="A1296" s="395"/>
      <c r="B1296" s="396"/>
      <c r="C1296" s="156"/>
      <c r="D1296" s="271"/>
      <c r="E1296" s="156"/>
      <c r="F1296" s="156"/>
      <c r="G1296" s="156"/>
      <c r="H1296" s="156"/>
      <c r="I1296" s="156"/>
      <c r="J1296" s="156"/>
      <c r="K1296" s="156"/>
      <c r="L1296" s="156"/>
      <c r="M1296" s="156"/>
      <c r="N1296" s="156"/>
      <c r="O1296" s="156"/>
      <c r="P1296" s="156"/>
      <c r="Q1296" s="156"/>
      <c r="R1296" s="156"/>
      <c r="S1296" s="156"/>
      <c r="T1296" s="156"/>
      <c r="U1296" s="157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L1296" s="81"/>
      <c r="AM1296" s="81"/>
      <c r="AN1296" s="81"/>
      <c r="AO1296" s="81"/>
      <c r="AP1296" s="81"/>
      <c r="AQ1296" s="81"/>
      <c r="AR1296" s="81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11"/>
      <c r="BF1296" s="11"/>
      <c r="BG1296" s="11"/>
      <c r="BH1296" s="11"/>
      <c r="BI1296" s="11"/>
      <c r="BJ1296" s="11"/>
      <c r="BK1296" s="11"/>
      <c r="BL1296" s="11"/>
      <c r="BN1296" s="36"/>
      <c r="BO1296" s="400"/>
      <c r="BP1296" s="81"/>
      <c r="BQ1296" s="81"/>
      <c r="BR1296" s="81"/>
      <c r="BS1296" s="81"/>
      <c r="BT1296" s="36"/>
      <c r="BU1296" s="36"/>
      <c r="BV1296" s="81"/>
      <c r="BW1296" s="81"/>
    </row>
    <row r="1297" spans="1:75" ht="15.75">
      <c r="A1297" s="395"/>
      <c r="B1297" s="396"/>
      <c r="C1297" s="156"/>
      <c r="D1297" s="271"/>
      <c r="E1297" s="156"/>
      <c r="F1297" s="156"/>
      <c r="G1297" s="156"/>
      <c r="H1297" s="156"/>
      <c r="I1297" s="156"/>
      <c r="J1297" s="156"/>
      <c r="K1297" s="156"/>
      <c r="L1297" s="156"/>
      <c r="M1297" s="156"/>
      <c r="N1297" s="156"/>
      <c r="O1297" s="156"/>
      <c r="P1297" s="156"/>
      <c r="Q1297" s="156"/>
      <c r="R1297" s="156"/>
      <c r="S1297" s="156"/>
      <c r="T1297" s="156"/>
      <c r="U1297" s="157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L1297" s="81"/>
      <c r="AM1297" s="81"/>
      <c r="AN1297" s="81"/>
      <c r="AO1297" s="81"/>
      <c r="AP1297" s="81"/>
      <c r="AQ1297" s="81"/>
      <c r="AR1297" s="81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11"/>
      <c r="BF1297" s="11"/>
      <c r="BG1297" s="11"/>
      <c r="BH1297" s="11"/>
      <c r="BI1297" s="11"/>
      <c r="BJ1297" s="11"/>
      <c r="BK1297" s="11"/>
      <c r="BL1297" s="11"/>
      <c r="BN1297" s="36"/>
      <c r="BO1297" s="400"/>
      <c r="BP1297" s="81"/>
      <c r="BQ1297" s="81"/>
      <c r="BR1297" s="81"/>
      <c r="BS1297" s="81"/>
      <c r="BT1297" s="36"/>
      <c r="BU1297" s="36"/>
      <c r="BV1297" s="81"/>
      <c r="BW1297" s="81"/>
    </row>
    <row r="1298" spans="1:75" ht="15.75">
      <c r="A1298" s="395"/>
      <c r="B1298" s="396"/>
      <c r="C1298" s="156"/>
      <c r="D1298" s="271"/>
      <c r="E1298" s="156"/>
      <c r="F1298" s="156"/>
      <c r="G1298" s="156"/>
      <c r="H1298" s="156"/>
      <c r="I1298" s="156"/>
      <c r="J1298" s="156"/>
      <c r="K1298" s="156"/>
      <c r="L1298" s="156"/>
      <c r="M1298" s="156"/>
      <c r="N1298" s="156"/>
      <c r="O1298" s="156"/>
      <c r="P1298" s="156"/>
      <c r="Q1298" s="156"/>
      <c r="R1298" s="156"/>
      <c r="S1298" s="156"/>
      <c r="T1298" s="156"/>
      <c r="U1298" s="157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L1298" s="81"/>
      <c r="AM1298" s="81"/>
      <c r="AN1298" s="81"/>
      <c r="AO1298" s="81"/>
      <c r="AP1298" s="81"/>
      <c r="AQ1298" s="81"/>
      <c r="AR1298" s="81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11"/>
      <c r="BF1298" s="11"/>
      <c r="BG1298" s="11"/>
      <c r="BH1298" s="11"/>
      <c r="BI1298" s="11"/>
      <c r="BJ1298" s="11"/>
      <c r="BK1298" s="11"/>
      <c r="BL1298" s="11"/>
      <c r="BN1298" s="36"/>
      <c r="BO1298" s="400"/>
      <c r="BP1298" s="81"/>
      <c r="BQ1298" s="81"/>
      <c r="BR1298" s="81"/>
      <c r="BS1298" s="81"/>
      <c r="BT1298" s="36"/>
      <c r="BU1298" s="36"/>
      <c r="BV1298" s="81"/>
      <c r="BW1298" s="81"/>
    </row>
    <row r="1299" spans="1:75" ht="15.75">
      <c r="A1299" s="395"/>
      <c r="B1299" s="396"/>
      <c r="C1299" s="156"/>
      <c r="D1299" s="271"/>
      <c r="E1299" s="156"/>
      <c r="F1299" s="156"/>
      <c r="G1299" s="156"/>
      <c r="H1299" s="156"/>
      <c r="I1299" s="156"/>
      <c r="J1299" s="156"/>
      <c r="K1299" s="156"/>
      <c r="L1299" s="156"/>
      <c r="M1299" s="156"/>
      <c r="N1299" s="156"/>
      <c r="O1299" s="156"/>
      <c r="P1299" s="156"/>
      <c r="Q1299" s="156"/>
      <c r="R1299" s="156"/>
      <c r="S1299" s="156"/>
      <c r="T1299" s="156"/>
      <c r="U1299" s="157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L1299" s="81"/>
      <c r="AM1299" s="81"/>
      <c r="AN1299" s="81"/>
      <c r="AO1299" s="81"/>
      <c r="AP1299" s="81"/>
      <c r="AQ1299" s="81"/>
      <c r="AR1299" s="81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11"/>
      <c r="BF1299" s="11"/>
      <c r="BG1299" s="11"/>
      <c r="BH1299" s="11"/>
      <c r="BI1299" s="11"/>
      <c r="BJ1299" s="11"/>
      <c r="BK1299" s="11"/>
      <c r="BL1299" s="11"/>
      <c r="BN1299" s="36"/>
      <c r="BO1299" s="400"/>
      <c r="BP1299" s="81"/>
      <c r="BQ1299" s="81"/>
      <c r="BR1299" s="81"/>
      <c r="BS1299" s="81"/>
      <c r="BT1299" s="36"/>
      <c r="BU1299" s="36"/>
      <c r="BV1299" s="81"/>
      <c r="BW1299" s="81"/>
    </row>
    <row r="1300" spans="1:75" ht="15.75">
      <c r="A1300" s="395"/>
      <c r="B1300" s="396"/>
      <c r="C1300" s="156"/>
      <c r="D1300" s="271"/>
      <c r="E1300" s="156"/>
      <c r="F1300" s="156"/>
      <c r="G1300" s="156"/>
      <c r="H1300" s="156"/>
      <c r="I1300" s="156"/>
      <c r="J1300" s="156"/>
      <c r="K1300" s="156"/>
      <c r="L1300" s="156"/>
      <c r="M1300" s="156"/>
      <c r="N1300" s="156"/>
      <c r="O1300" s="156"/>
      <c r="P1300" s="156"/>
      <c r="Q1300" s="156"/>
      <c r="R1300" s="156"/>
      <c r="S1300" s="156"/>
      <c r="T1300" s="156"/>
      <c r="U1300" s="157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L1300" s="81"/>
      <c r="AM1300" s="81"/>
      <c r="AN1300" s="81"/>
      <c r="AO1300" s="81"/>
      <c r="AP1300" s="81"/>
      <c r="AQ1300" s="81"/>
      <c r="AR1300" s="81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11"/>
      <c r="BF1300" s="11"/>
      <c r="BG1300" s="11"/>
      <c r="BH1300" s="11"/>
      <c r="BI1300" s="11"/>
      <c r="BJ1300" s="11"/>
      <c r="BK1300" s="11"/>
      <c r="BL1300" s="11"/>
      <c r="BN1300" s="36"/>
      <c r="BO1300" s="400"/>
      <c r="BP1300" s="81"/>
      <c r="BQ1300" s="81"/>
      <c r="BR1300" s="81"/>
      <c r="BS1300" s="81"/>
      <c r="BT1300" s="36"/>
      <c r="BU1300" s="36"/>
      <c r="BV1300" s="81"/>
      <c r="BW1300" s="81"/>
    </row>
    <row r="1301" spans="1:75" ht="15.75">
      <c r="A1301" s="395"/>
      <c r="B1301" s="396"/>
      <c r="C1301" s="156"/>
      <c r="D1301" s="271"/>
      <c r="E1301" s="156"/>
      <c r="F1301" s="156"/>
      <c r="G1301" s="156"/>
      <c r="H1301" s="156"/>
      <c r="I1301" s="156"/>
      <c r="J1301" s="156"/>
      <c r="K1301" s="156"/>
      <c r="L1301" s="156"/>
      <c r="M1301" s="156"/>
      <c r="N1301" s="156"/>
      <c r="O1301" s="156"/>
      <c r="P1301" s="156"/>
      <c r="Q1301" s="156"/>
      <c r="R1301" s="156"/>
      <c r="S1301" s="156"/>
      <c r="T1301" s="156"/>
      <c r="U1301" s="157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L1301" s="81"/>
      <c r="AM1301" s="81"/>
      <c r="AN1301" s="81"/>
      <c r="AO1301" s="81"/>
      <c r="AP1301" s="81"/>
      <c r="AQ1301" s="81"/>
      <c r="AR1301" s="81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11"/>
      <c r="BF1301" s="11"/>
      <c r="BG1301" s="11"/>
      <c r="BH1301" s="11"/>
      <c r="BI1301" s="11"/>
      <c r="BJ1301" s="11"/>
      <c r="BK1301" s="11"/>
      <c r="BL1301" s="11"/>
      <c r="BN1301" s="36"/>
      <c r="BO1301" s="400"/>
      <c r="BP1301" s="81"/>
      <c r="BQ1301" s="81"/>
      <c r="BR1301" s="81"/>
      <c r="BS1301" s="81"/>
      <c r="BT1301" s="36"/>
      <c r="BU1301" s="36"/>
      <c r="BV1301" s="81"/>
      <c r="BW1301" s="81"/>
    </row>
    <row r="1302" spans="1:75" ht="15.75">
      <c r="A1302" s="395"/>
      <c r="B1302" s="396"/>
      <c r="C1302" s="156"/>
      <c r="D1302" s="271"/>
      <c r="E1302" s="156"/>
      <c r="F1302" s="156"/>
      <c r="G1302" s="156"/>
      <c r="H1302" s="156"/>
      <c r="I1302" s="156"/>
      <c r="J1302" s="156"/>
      <c r="K1302" s="156"/>
      <c r="L1302" s="156"/>
      <c r="M1302" s="156"/>
      <c r="N1302" s="156"/>
      <c r="O1302" s="156"/>
      <c r="P1302" s="156"/>
      <c r="Q1302" s="156"/>
      <c r="R1302" s="156"/>
      <c r="S1302" s="156"/>
      <c r="T1302" s="156"/>
      <c r="U1302" s="157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L1302" s="81"/>
      <c r="AM1302" s="81"/>
      <c r="AN1302" s="81"/>
      <c r="AO1302" s="81"/>
      <c r="AP1302" s="81"/>
      <c r="AQ1302" s="81"/>
      <c r="AR1302" s="81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11"/>
      <c r="BF1302" s="11"/>
      <c r="BG1302" s="11"/>
      <c r="BH1302" s="11"/>
      <c r="BI1302" s="11"/>
      <c r="BJ1302" s="11"/>
      <c r="BK1302" s="11"/>
      <c r="BL1302" s="11"/>
      <c r="BN1302" s="36"/>
      <c r="BO1302" s="400"/>
      <c r="BP1302" s="81"/>
      <c r="BQ1302" s="81"/>
      <c r="BR1302" s="81"/>
      <c r="BS1302" s="81"/>
      <c r="BT1302" s="36"/>
      <c r="BU1302" s="36"/>
      <c r="BV1302" s="81"/>
      <c r="BW1302" s="81"/>
    </row>
    <row r="1303" spans="1:75" ht="15.75">
      <c r="A1303" s="395"/>
      <c r="B1303" s="396"/>
      <c r="C1303" s="156"/>
      <c r="D1303" s="271"/>
      <c r="E1303" s="156"/>
      <c r="F1303" s="156"/>
      <c r="G1303" s="156"/>
      <c r="H1303" s="156"/>
      <c r="I1303" s="156"/>
      <c r="J1303" s="156"/>
      <c r="K1303" s="156"/>
      <c r="L1303" s="156"/>
      <c r="M1303" s="156"/>
      <c r="N1303" s="156"/>
      <c r="O1303" s="156"/>
      <c r="P1303" s="156"/>
      <c r="Q1303" s="156"/>
      <c r="R1303" s="156"/>
      <c r="S1303" s="156"/>
      <c r="T1303" s="156"/>
      <c r="U1303" s="157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L1303" s="81"/>
      <c r="AM1303" s="81"/>
      <c r="AN1303" s="81"/>
      <c r="AO1303" s="81"/>
      <c r="AP1303" s="81"/>
      <c r="AQ1303" s="81"/>
      <c r="AR1303" s="81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11"/>
      <c r="BF1303" s="11"/>
      <c r="BG1303" s="11"/>
      <c r="BH1303" s="11"/>
      <c r="BI1303" s="11"/>
      <c r="BJ1303" s="11"/>
      <c r="BK1303" s="11"/>
      <c r="BL1303" s="11"/>
      <c r="BN1303" s="36"/>
      <c r="BO1303" s="400"/>
      <c r="BP1303" s="81"/>
      <c r="BQ1303" s="81"/>
      <c r="BR1303" s="81"/>
      <c r="BS1303" s="81"/>
      <c r="BT1303" s="36"/>
      <c r="BU1303" s="36"/>
      <c r="BV1303" s="81"/>
      <c r="BW1303" s="81"/>
    </row>
    <row r="1304" spans="1:75" ht="15.75">
      <c r="A1304" s="395"/>
      <c r="B1304" s="396"/>
      <c r="C1304" s="156"/>
      <c r="D1304" s="271"/>
      <c r="E1304" s="156"/>
      <c r="F1304" s="156"/>
      <c r="G1304" s="156"/>
      <c r="H1304" s="156"/>
      <c r="I1304" s="156"/>
      <c r="J1304" s="156"/>
      <c r="K1304" s="156"/>
      <c r="L1304" s="156"/>
      <c r="M1304" s="156"/>
      <c r="N1304" s="156"/>
      <c r="O1304" s="156"/>
      <c r="P1304" s="156"/>
      <c r="Q1304" s="156"/>
      <c r="R1304" s="156"/>
      <c r="S1304" s="156"/>
      <c r="T1304" s="156"/>
      <c r="U1304" s="157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L1304" s="81"/>
      <c r="AM1304" s="81"/>
      <c r="AN1304" s="81"/>
      <c r="AO1304" s="81"/>
      <c r="AP1304" s="81"/>
      <c r="AQ1304" s="81"/>
      <c r="AR1304" s="81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11"/>
      <c r="BF1304" s="11"/>
      <c r="BG1304" s="11"/>
      <c r="BH1304" s="11"/>
      <c r="BI1304" s="11"/>
      <c r="BJ1304" s="11"/>
      <c r="BK1304" s="11"/>
      <c r="BL1304" s="11"/>
      <c r="BN1304" s="36"/>
      <c r="BO1304" s="400"/>
      <c r="BP1304" s="81"/>
      <c r="BQ1304" s="81"/>
      <c r="BR1304" s="81"/>
      <c r="BS1304" s="81"/>
      <c r="BT1304" s="36"/>
      <c r="BU1304" s="36"/>
      <c r="BV1304" s="81"/>
      <c r="BW1304" s="81"/>
    </row>
    <row r="1305" spans="1:75" ht="15.75">
      <c r="A1305" s="395"/>
      <c r="B1305" s="396"/>
      <c r="C1305" s="156"/>
      <c r="D1305" s="271"/>
      <c r="E1305" s="156"/>
      <c r="F1305" s="156"/>
      <c r="G1305" s="156"/>
      <c r="H1305" s="156"/>
      <c r="I1305" s="156"/>
      <c r="J1305" s="156"/>
      <c r="K1305" s="156"/>
      <c r="L1305" s="156"/>
      <c r="M1305" s="156"/>
      <c r="N1305" s="156"/>
      <c r="O1305" s="156"/>
      <c r="P1305" s="156"/>
      <c r="Q1305" s="156"/>
      <c r="R1305" s="156"/>
      <c r="S1305" s="156"/>
      <c r="T1305" s="156"/>
      <c r="U1305" s="157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L1305" s="81"/>
      <c r="AM1305" s="81"/>
      <c r="AN1305" s="81"/>
      <c r="AO1305" s="81"/>
      <c r="AP1305" s="81"/>
      <c r="AQ1305" s="81"/>
      <c r="AR1305" s="81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11"/>
      <c r="BF1305" s="11"/>
      <c r="BG1305" s="11"/>
      <c r="BH1305" s="11"/>
      <c r="BI1305" s="11"/>
      <c r="BJ1305" s="11"/>
      <c r="BK1305" s="11"/>
      <c r="BL1305" s="11"/>
      <c r="BN1305" s="36"/>
      <c r="BO1305" s="400"/>
      <c r="BP1305" s="81"/>
      <c r="BQ1305" s="81"/>
      <c r="BR1305" s="81"/>
      <c r="BS1305" s="81"/>
      <c r="BT1305" s="36"/>
      <c r="BU1305" s="36"/>
      <c r="BV1305" s="81"/>
      <c r="BW1305" s="81"/>
    </row>
    <row r="1306" spans="1:75" ht="15.75">
      <c r="A1306" s="395"/>
      <c r="B1306" s="396"/>
      <c r="C1306" s="156"/>
      <c r="D1306" s="271"/>
      <c r="E1306" s="156"/>
      <c r="F1306" s="156"/>
      <c r="G1306" s="156"/>
      <c r="H1306" s="156"/>
      <c r="I1306" s="156"/>
      <c r="J1306" s="156"/>
      <c r="K1306" s="156"/>
      <c r="L1306" s="156"/>
      <c r="M1306" s="156"/>
      <c r="N1306" s="156"/>
      <c r="O1306" s="156"/>
      <c r="P1306" s="156"/>
      <c r="Q1306" s="156"/>
      <c r="R1306" s="156"/>
      <c r="S1306" s="156"/>
      <c r="T1306" s="156"/>
      <c r="U1306" s="157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L1306" s="81"/>
      <c r="AM1306" s="81"/>
      <c r="AN1306" s="81"/>
      <c r="AO1306" s="81"/>
      <c r="AP1306" s="81"/>
      <c r="AQ1306" s="81"/>
      <c r="AR1306" s="81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11"/>
      <c r="BF1306" s="11"/>
      <c r="BG1306" s="11"/>
      <c r="BH1306" s="11"/>
      <c r="BI1306" s="11"/>
      <c r="BJ1306" s="11"/>
      <c r="BK1306" s="11"/>
      <c r="BL1306" s="11"/>
      <c r="BN1306" s="36"/>
      <c r="BO1306" s="400"/>
      <c r="BP1306" s="81"/>
      <c r="BQ1306" s="81"/>
      <c r="BR1306" s="81"/>
      <c r="BS1306" s="81"/>
      <c r="BT1306" s="36"/>
      <c r="BU1306" s="36"/>
      <c r="BV1306" s="81"/>
      <c r="BW1306" s="81"/>
    </row>
    <row r="1307" spans="1:75" ht="15.75">
      <c r="A1307" s="395"/>
      <c r="B1307" s="396"/>
      <c r="C1307" s="156"/>
      <c r="D1307" s="271"/>
      <c r="E1307" s="156"/>
      <c r="F1307" s="156"/>
      <c r="G1307" s="156"/>
      <c r="H1307" s="156"/>
      <c r="I1307" s="156"/>
      <c r="J1307" s="156"/>
      <c r="K1307" s="156"/>
      <c r="L1307" s="156"/>
      <c r="M1307" s="156"/>
      <c r="N1307" s="156"/>
      <c r="O1307" s="156"/>
      <c r="P1307" s="156"/>
      <c r="Q1307" s="156"/>
      <c r="R1307" s="156"/>
      <c r="S1307" s="156"/>
      <c r="T1307" s="156"/>
      <c r="U1307" s="157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L1307" s="81"/>
      <c r="AM1307" s="81"/>
      <c r="AN1307" s="81"/>
      <c r="AO1307" s="81"/>
      <c r="AP1307" s="81"/>
      <c r="AQ1307" s="81"/>
      <c r="AR1307" s="81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11"/>
      <c r="BF1307" s="11"/>
      <c r="BG1307" s="11"/>
      <c r="BH1307" s="11"/>
      <c r="BI1307" s="11"/>
      <c r="BJ1307" s="11"/>
      <c r="BK1307" s="11"/>
      <c r="BL1307" s="11"/>
      <c r="BN1307" s="36"/>
      <c r="BO1307" s="400"/>
      <c r="BP1307" s="81"/>
      <c r="BQ1307" s="81"/>
      <c r="BR1307" s="81"/>
      <c r="BS1307" s="81"/>
      <c r="BT1307" s="36"/>
      <c r="BU1307" s="36"/>
      <c r="BV1307" s="81"/>
      <c r="BW1307" s="81"/>
    </row>
    <row r="1308" spans="1:75" ht="15.75">
      <c r="A1308" s="395"/>
      <c r="B1308" s="396"/>
      <c r="C1308" s="156"/>
      <c r="D1308" s="271"/>
      <c r="E1308" s="156"/>
      <c r="F1308" s="156"/>
      <c r="G1308" s="156"/>
      <c r="H1308" s="156"/>
      <c r="I1308" s="156"/>
      <c r="J1308" s="156"/>
      <c r="K1308" s="156"/>
      <c r="L1308" s="156"/>
      <c r="M1308" s="156"/>
      <c r="N1308" s="156"/>
      <c r="O1308" s="156"/>
      <c r="P1308" s="156"/>
      <c r="Q1308" s="156"/>
      <c r="R1308" s="156"/>
      <c r="S1308" s="156"/>
      <c r="T1308" s="156"/>
      <c r="U1308" s="157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L1308" s="81"/>
      <c r="AM1308" s="81"/>
      <c r="AN1308" s="81"/>
      <c r="AO1308" s="81"/>
      <c r="AP1308" s="81"/>
      <c r="AQ1308" s="81"/>
      <c r="AR1308" s="81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11"/>
      <c r="BF1308" s="11"/>
      <c r="BG1308" s="11"/>
      <c r="BH1308" s="11"/>
      <c r="BI1308" s="11"/>
      <c r="BJ1308" s="11"/>
      <c r="BK1308" s="11"/>
      <c r="BL1308" s="11"/>
      <c r="BN1308" s="36"/>
      <c r="BO1308" s="400"/>
      <c r="BP1308" s="81"/>
      <c r="BQ1308" s="81"/>
      <c r="BR1308" s="81"/>
      <c r="BS1308" s="81"/>
      <c r="BT1308" s="36"/>
      <c r="BU1308" s="36"/>
      <c r="BV1308" s="81"/>
      <c r="BW1308" s="81"/>
    </row>
    <row r="1309" spans="1:75" ht="15.75">
      <c r="A1309" s="395"/>
      <c r="B1309" s="396"/>
      <c r="C1309" s="156"/>
      <c r="D1309" s="271"/>
      <c r="E1309" s="156"/>
      <c r="F1309" s="156"/>
      <c r="G1309" s="156"/>
      <c r="H1309" s="156"/>
      <c r="I1309" s="156"/>
      <c r="J1309" s="156"/>
      <c r="K1309" s="156"/>
      <c r="L1309" s="156"/>
      <c r="M1309" s="156"/>
      <c r="N1309" s="156"/>
      <c r="O1309" s="156"/>
      <c r="P1309" s="156"/>
      <c r="Q1309" s="156"/>
      <c r="R1309" s="156"/>
      <c r="S1309" s="156"/>
      <c r="T1309" s="156"/>
      <c r="U1309" s="157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L1309" s="81"/>
      <c r="AM1309" s="81"/>
      <c r="AN1309" s="81"/>
      <c r="AO1309" s="81"/>
      <c r="AP1309" s="81"/>
      <c r="AQ1309" s="81"/>
      <c r="AR1309" s="81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11"/>
      <c r="BF1309" s="11"/>
      <c r="BG1309" s="11"/>
      <c r="BH1309" s="11"/>
      <c r="BI1309" s="11"/>
      <c r="BJ1309" s="11"/>
      <c r="BK1309" s="11"/>
      <c r="BL1309" s="11"/>
      <c r="BN1309" s="36"/>
      <c r="BO1309" s="400"/>
      <c r="BP1309" s="81"/>
      <c r="BQ1309" s="81"/>
      <c r="BR1309" s="81"/>
      <c r="BS1309" s="81"/>
      <c r="BT1309" s="36"/>
      <c r="BU1309" s="36"/>
      <c r="BV1309" s="81"/>
      <c r="BW1309" s="81"/>
    </row>
    <row r="1310" spans="1:75" ht="15.75">
      <c r="A1310" s="395"/>
      <c r="B1310" s="396"/>
      <c r="C1310" s="156"/>
      <c r="D1310" s="271"/>
      <c r="E1310" s="156"/>
      <c r="F1310" s="156"/>
      <c r="G1310" s="156"/>
      <c r="H1310" s="156"/>
      <c r="I1310" s="156"/>
      <c r="J1310" s="156"/>
      <c r="K1310" s="156"/>
      <c r="L1310" s="156"/>
      <c r="M1310" s="156"/>
      <c r="N1310" s="156"/>
      <c r="O1310" s="156"/>
      <c r="P1310" s="156"/>
      <c r="Q1310" s="156"/>
      <c r="R1310" s="156"/>
      <c r="S1310" s="156"/>
      <c r="T1310" s="156"/>
      <c r="U1310" s="157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L1310" s="81"/>
      <c r="AM1310" s="81"/>
      <c r="AN1310" s="81"/>
      <c r="AO1310" s="81"/>
      <c r="AP1310" s="81"/>
      <c r="AQ1310" s="81"/>
      <c r="AR1310" s="81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11"/>
      <c r="BF1310" s="11"/>
      <c r="BG1310" s="11"/>
      <c r="BH1310" s="11"/>
      <c r="BI1310" s="11"/>
      <c r="BJ1310" s="11"/>
      <c r="BK1310" s="11"/>
      <c r="BL1310" s="11"/>
      <c r="BN1310" s="36"/>
      <c r="BO1310" s="400"/>
      <c r="BP1310" s="81"/>
      <c r="BQ1310" s="81"/>
      <c r="BR1310" s="81"/>
      <c r="BS1310" s="81"/>
      <c r="BT1310" s="36"/>
      <c r="BU1310" s="36"/>
      <c r="BV1310" s="81"/>
      <c r="BW1310" s="81"/>
    </row>
    <row r="1311" spans="1:75" ht="15.75">
      <c r="A1311" s="395"/>
      <c r="B1311" s="396"/>
      <c r="C1311" s="156"/>
      <c r="D1311" s="271"/>
      <c r="E1311" s="156"/>
      <c r="F1311" s="156"/>
      <c r="G1311" s="156"/>
      <c r="H1311" s="156"/>
      <c r="I1311" s="156"/>
      <c r="J1311" s="156"/>
      <c r="K1311" s="156"/>
      <c r="L1311" s="156"/>
      <c r="M1311" s="156"/>
      <c r="N1311" s="156"/>
      <c r="O1311" s="156"/>
      <c r="P1311" s="156"/>
      <c r="Q1311" s="156"/>
      <c r="R1311" s="156"/>
      <c r="S1311" s="156"/>
      <c r="T1311" s="156"/>
      <c r="U1311" s="157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L1311" s="81"/>
      <c r="AM1311" s="81"/>
      <c r="AN1311" s="81"/>
      <c r="AO1311" s="81"/>
      <c r="AP1311" s="81"/>
      <c r="AQ1311" s="81"/>
      <c r="AR1311" s="81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11"/>
      <c r="BF1311" s="11"/>
      <c r="BG1311" s="11"/>
      <c r="BH1311" s="11"/>
      <c r="BI1311" s="11"/>
      <c r="BJ1311" s="11"/>
      <c r="BK1311" s="11"/>
      <c r="BL1311" s="11"/>
      <c r="BN1311" s="36"/>
      <c r="BO1311" s="400"/>
      <c r="BP1311" s="81"/>
      <c r="BQ1311" s="81"/>
      <c r="BR1311" s="81"/>
      <c r="BS1311" s="81"/>
      <c r="BT1311" s="36"/>
      <c r="BU1311" s="36"/>
      <c r="BV1311" s="81"/>
      <c r="BW1311" s="81"/>
    </row>
    <row r="1312" spans="1:75" ht="15.75">
      <c r="A1312" s="395"/>
      <c r="B1312" s="396"/>
      <c r="C1312" s="156"/>
      <c r="D1312" s="271"/>
      <c r="E1312" s="156"/>
      <c r="F1312" s="156"/>
      <c r="G1312" s="156"/>
      <c r="H1312" s="156"/>
      <c r="I1312" s="156"/>
      <c r="J1312" s="156"/>
      <c r="K1312" s="156"/>
      <c r="L1312" s="156"/>
      <c r="M1312" s="156"/>
      <c r="N1312" s="156"/>
      <c r="O1312" s="156"/>
      <c r="P1312" s="156"/>
      <c r="Q1312" s="156"/>
      <c r="R1312" s="156"/>
      <c r="S1312" s="156"/>
      <c r="T1312" s="156"/>
      <c r="U1312" s="157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L1312" s="81"/>
      <c r="AM1312" s="81"/>
      <c r="AN1312" s="81"/>
      <c r="AO1312" s="81"/>
      <c r="AP1312" s="81"/>
      <c r="AQ1312" s="81"/>
      <c r="AR1312" s="81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11"/>
      <c r="BF1312" s="11"/>
      <c r="BG1312" s="11"/>
      <c r="BH1312" s="11"/>
      <c r="BI1312" s="11"/>
      <c r="BJ1312" s="11"/>
      <c r="BK1312" s="11"/>
      <c r="BL1312" s="11"/>
      <c r="BN1312" s="36"/>
      <c r="BO1312" s="400"/>
      <c r="BP1312" s="81"/>
      <c r="BQ1312" s="81"/>
      <c r="BR1312" s="81"/>
      <c r="BS1312" s="81"/>
      <c r="BT1312" s="36"/>
      <c r="BU1312" s="36"/>
      <c r="BV1312" s="81"/>
      <c r="BW1312" s="81"/>
    </row>
    <row r="1313" spans="1:75" ht="15.75">
      <c r="A1313" s="395"/>
      <c r="B1313" s="396"/>
      <c r="C1313" s="156"/>
      <c r="D1313" s="271"/>
      <c r="E1313" s="156"/>
      <c r="F1313" s="156"/>
      <c r="G1313" s="156"/>
      <c r="H1313" s="156"/>
      <c r="I1313" s="156"/>
      <c r="J1313" s="156"/>
      <c r="K1313" s="156"/>
      <c r="L1313" s="156"/>
      <c r="M1313" s="156"/>
      <c r="N1313" s="156"/>
      <c r="O1313" s="156"/>
      <c r="P1313" s="156"/>
      <c r="Q1313" s="156"/>
      <c r="R1313" s="156"/>
      <c r="S1313" s="156"/>
      <c r="T1313" s="156"/>
      <c r="U1313" s="157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L1313" s="81"/>
      <c r="AM1313" s="81"/>
      <c r="AN1313" s="81"/>
      <c r="AO1313" s="81"/>
      <c r="AP1313" s="81"/>
      <c r="AQ1313" s="81"/>
      <c r="AR1313" s="81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11"/>
      <c r="BF1313" s="11"/>
      <c r="BG1313" s="11"/>
      <c r="BH1313" s="11"/>
      <c r="BI1313" s="11"/>
      <c r="BJ1313" s="11"/>
      <c r="BK1313" s="11"/>
      <c r="BL1313" s="11"/>
      <c r="BN1313" s="36"/>
      <c r="BO1313" s="400"/>
      <c r="BP1313" s="81"/>
      <c r="BQ1313" s="81"/>
      <c r="BR1313" s="81"/>
      <c r="BS1313" s="81"/>
      <c r="BT1313" s="36"/>
      <c r="BU1313" s="36"/>
      <c r="BV1313" s="81"/>
      <c r="BW1313" s="81"/>
    </row>
    <row r="1314" spans="1:75" ht="15.75">
      <c r="A1314" s="395"/>
      <c r="B1314" s="396"/>
      <c r="C1314" s="156"/>
      <c r="D1314" s="271"/>
      <c r="E1314" s="156"/>
      <c r="F1314" s="156"/>
      <c r="G1314" s="156"/>
      <c r="H1314" s="156"/>
      <c r="I1314" s="156"/>
      <c r="J1314" s="156"/>
      <c r="K1314" s="156"/>
      <c r="L1314" s="156"/>
      <c r="M1314" s="156"/>
      <c r="N1314" s="156"/>
      <c r="O1314" s="156"/>
      <c r="P1314" s="156"/>
      <c r="Q1314" s="156"/>
      <c r="R1314" s="156"/>
      <c r="S1314" s="156"/>
      <c r="T1314" s="156"/>
      <c r="U1314" s="157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L1314" s="81"/>
      <c r="AM1314" s="81"/>
      <c r="AN1314" s="81"/>
      <c r="AO1314" s="81"/>
      <c r="AP1314" s="81"/>
      <c r="AQ1314" s="81"/>
      <c r="AR1314" s="81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11"/>
      <c r="BF1314" s="11"/>
      <c r="BG1314" s="11"/>
      <c r="BH1314" s="11"/>
      <c r="BI1314" s="11"/>
      <c r="BJ1314" s="11"/>
      <c r="BK1314" s="11"/>
      <c r="BL1314" s="11"/>
      <c r="BN1314" s="36"/>
      <c r="BO1314" s="400"/>
      <c r="BP1314" s="81"/>
      <c r="BQ1314" s="81"/>
      <c r="BR1314" s="81"/>
      <c r="BS1314" s="81"/>
      <c r="BT1314" s="36"/>
      <c r="BU1314" s="36"/>
      <c r="BV1314" s="81"/>
      <c r="BW1314" s="81"/>
    </row>
    <row r="1315" spans="1:75" ht="15.75">
      <c r="A1315" s="395"/>
      <c r="B1315" s="396"/>
      <c r="C1315" s="156"/>
      <c r="D1315" s="271"/>
      <c r="E1315" s="156"/>
      <c r="F1315" s="156"/>
      <c r="G1315" s="156"/>
      <c r="H1315" s="156"/>
      <c r="I1315" s="156"/>
      <c r="J1315" s="156"/>
      <c r="K1315" s="156"/>
      <c r="L1315" s="156"/>
      <c r="M1315" s="156"/>
      <c r="N1315" s="156"/>
      <c r="O1315" s="156"/>
      <c r="P1315" s="156"/>
      <c r="Q1315" s="156"/>
      <c r="R1315" s="156"/>
      <c r="S1315" s="156"/>
      <c r="T1315" s="156"/>
      <c r="U1315" s="157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L1315" s="81"/>
      <c r="AM1315" s="81"/>
      <c r="AN1315" s="81"/>
      <c r="AO1315" s="81"/>
      <c r="AP1315" s="81"/>
      <c r="AQ1315" s="81"/>
      <c r="AR1315" s="81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11"/>
      <c r="BF1315" s="11"/>
      <c r="BG1315" s="11"/>
      <c r="BH1315" s="11"/>
      <c r="BI1315" s="11"/>
      <c r="BJ1315" s="11"/>
      <c r="BK1315" s="11"/>
      <c r="BL1315" s="11"/>
      <c r="BN1315" s="36"/>
      <c r="BO1315" s="400"/>
      <c r="BP1315" s="81"/>
      <c r="BQ1315" s="81"/>
      <c r="BR1315" s="81"/>
      <c r="BS1315" s="81"/>
      <c r="BT1315" s="36"/>
      <c r="BU1315" s="36"/>
      <c r="BV1315" s="81"/>
      <c r="BW1315" s="81"/>
    </row>
    <row r="1316" spans="1:75" ht="15.75">
      <c r="A1316" s="395"/>
      <c r="B1316" s="396"/>
      <c r="C1316" s="156"/>
      <c r="D1316" s="271"/>
      <c r="E1316" s="156"/>
      <c r="F1316" s="156"/>
      <c r="G1316" s="156"/>
      <c r="H1316" s="156"/>
      <c r="I1316" s="156"/>
      <c r="J1316" s="156"/>
      <c r="K1316" s="156"/>
      <c r="L1316" s="156"/>
      <c r="M1316" s="156"/>
      <c r="N1316" s="156"/>
      <c r="O1316" s="156"/>
      <c r="P1316" s="156"/>
      <c r="Q1316" s="156"/>
      <c r="R1316" s="156"/>
      <c r="S1316" s="156"/>
      <c r="T1316" s="156"/>
      <c r="U1316" s="157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L1316" s="81"/>
      <c r="AM1316" s="81"/>
      <c r="AN1316" s="81"/>
      <c r="AO1316" s="81"/>
      <c r="AP1316" s="81"/>
      <c r="AQ1316" s="81"/>
      <c r="AR1316" s="81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11"/>
      <c r="BF1316" s="11"/>
      <c r="BG1316" s="11"/>
      <c r="BH1316" s="11"/>
      <c r="BI1316" s="11"/>
      <c r="BJ1316" s="11"/>
      <c r="BK1316" s="11"/>
      <c r="BL1316" s="11"/>
      <c r="BN1316" s="36"/>
      <c r="BO1316" s="400"/>
      <c r="BP1316" s="81"/>
      <c r="BQ1316" s="81"/>
      <c r="BR1316" s="81"/>
      <c r="BS1316" s="81"/>
      <c r="BT1316" s="36"/>
      <c r="BU1316" s="36"/>
      <c r="BV1316" s="81"/>
      <c r="BW1316" s="81"/>
    </row>
    <row r="1317" spans="1:75" ht="15.75">
      <c r="A1317" s="395"/>
      <c r="B1317" s="396"/>
      <c r="C1317" s="156"/>
      <c r="D1317" s="271"/>
      <c r="E1317" s="156"/>
      <c r="F1317" s="156"/>
      <c r="G1317" s="156"/>
      <c r="H1317" s="156"/>
      <c r="I1317" s="156"/>
      <c r="J1317" s="156"/>
      <c r="K1317" s="156"/>
      <c r="L1317" s="156"/>
      <c r="M1317" s="156"/>
      <c r="N1317" s="156"/>
      <c r="O1317" s="156"/>
      <c r="P1317" s="156"/>
      <c r="Q1317" s="156"/>
      <c r="R1317" s="156"/>
      <c r="S1317" s="156"/>
      <c r="T1317" s="156"/>
      <c r="U1317" s="157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L1317" s="81"/>
      <c r="AM1317" s="81"/>
      <c r="AN1317" s="81"/>
      <c r="AO1317" s="81"/>
      <c r="AP1317" s="81"/>
      <c r="AQ1317" s="81"/>
      <c r="AR1317" s="81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11"/>
      <c r="BF1317" s="11"/>
      <c r="BG1317" s="11"/>
      <c r="BH1317" s="11"/>
      <c r="BI1317" s="11"/>
      <c r="BJ1317" s="11"/>
      <c r="BK1317" s="11"/>
      <c r="BL1317" s="11"/>
      <c r="BN1317" s="36"/>
      <c r="BO1317" s="400"/>
      <c r="BP1317" s="81"/>
      <c r="BQ1317" s="81"/>
      <c r="BR1317" s="81"/>
      <c r="BS1317" s="81"/>
      <c r="BT1317" s="36"/>
      <c r="BU1317" s="36"/>
      <c r="BV1317" s="81"/>
      <c r="BW1317" s="81"/>
    </row>
    <row r="1318" spans="1:75" ht="15.75">
      <c r="A1318" s="395"/>
      <c r="B1318" s="396"/>
      <c r="C1318" s="156"/>
      <c r="D1318" s="271"/>
      <c r="E1318" s="156"/>
      <c r="F1318" s="156"/>
      <c r="G1318" s="156"/>
      <c r="H1318" s="156"/>
      <c r="I1318" s="156"/>
      <c r="J1318" s="156"/>
      <c r="K1318" s="156"/>
      <c r="L1318" s="156"/>
      <c r="M1318" s="156"/>
      <c r="N1318" s="156"/>
      <c r="O1318" s="156"/>
      <c r="P1318" s="156"/>
      <c r="Q1318" s="156"/>
      <c r="R1318" s="156"/>
      <c r="S1318" s="156"/>
      <c r="T1318" s="156"/>
      <c r="U1318" s="157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L1318" s="81"/>
      <c r="AM1318" s="81"/>
      <c r="AN1318" s="81"/>
      <c r="AO1318" s="81"/>
      <c r="AP1318" s="81"/>
      <c r="AQ1318" s="81"/>
      <c r="AR1318" s="81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11"/>
      <c r="BF1318" s="11"/>
      <c r="BG1318" s="11"/>
      <c r="BH1318" s="11"/>
      <c r="BI1318" s="11"/>
      <c r="BJ1318" s="11"/>
      <c r="BK1318" s="11"/>
      <c r="BL1318" s="11"/>
      <c r="BN1318" s="36"/>
      <c r="BO1318" s="400"/>
      <c r="BP1318" s="81"/>
      <c r="BQ1318" s="81"/>
      <c r="BR1318" s="81"/>
      <c r="BS1318" s="81"/>
      <c r="BT1318" s="36"/>
      <c r="BU1318" s="36"/>
      <c r="BV1318" s="81"/>
      <c r="BW1318" s="81"/>
    </row>
    <row r="1319" spans="1:75" ht="15.75">
      <c r="A1319" s="395"/>
      <c r="B1319" s="396"/>
      <c r="C1319" s="156"/>
      <c r="D1319" s="271"/>
      <c r="E1319" s="156"/>
      <c r="F1319" s="156"/>
      <c r="G1319" s="156"/>
      <c r="H1319" s="156"/>
      <c r="I1319" s="156"/>
      <c r="J1319" s="156"/>
      <c r="K1319" s="156"/>
      <c r="L1319" s="156"/>
      <c r="M1319" s="156"/>
      <c r="N1319" s="156"/>
      <c r="O1319" s="156"/>
      <c r="P1319" s="156"/>
      <c r="Q1319" s="156"/>
      <c r="R1319" s="156"/>
      <c r="S1319" s="156"/>
      <c r="T1319" s="156"/>
      <c r="U1319" s="157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L1319" s="81"/>
      <c r="AM1319" s="81"/>
      <c r="AN1319" s="81"/>
      <c r="AO1319" s="81"/>
      <c r="AP1319" s="81"/>
      <c r="AQ1319" s="81"/>
      <c r="AR1319" s="81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11"/>
      <c r="BF1319" s="11"/>
      <c r="BG1319" s="11"/>
      <c r="BH1319" s="11"/>
      <c r="BI1319" s="11"/>
      <c r="BJ1319" s="11"/>
      <c r="BK1319" s="11"/>
      <c r="BL1319" s="11"/>
      <c r="BN1319" s="36"/>
      <c r="BO1319" s="400"/>
      <c r="BP1319" s="81"/>
      <c r="BQ1319" s="81"/>
      <c r="BR1319" s="81"/>
      <c r="BS1319" s="81"/>
      <c r="BT1319" s="36"/>
      <c r="BU1319" s="36"/>
      <c r="BV1319" s="81"/>
      <c r="BW1319" s="81"/>
    </row>
    <row r="1320" spans="1:75" ht="15.75">
      <c r="A1320" s="395"/>
      <c r="B1320" s="396"/>
      <c r="C1320" s="156"/>
      <c r="D1320" s="271"/>
      <c r="E1320" s="156"/>
      <c r="F1320" s="156"/>
      <c r="G1320" s="156"/>
      <c r="H1320" s="156"/>
      <c r="I1320" s="156"/>
      <c r="J1320" s="156"/>
      <c r="K1320" s="156"/>
      <c r="L1320" s="156"/>
      <c r="M1320" s="156"/>
      <c r="N1320" s="156"/>
      <c r="O1320" s="156"/>
      <c r="P1320" s="156"/>
      <c r="Q1320" s="156"/>
      <c r="R1320" s="156"/>
      <c r="S1320" s="156"/>
      <c r="T1320" s="156"/>
      <c r="U1320" s="157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L1320" s="81"/>
      <c r="AM1320" s="81"/>
      <c r="AN1320" s="81"/>
      <c r="AO1320" s="81"/>
      <c r="AP1320" s="81"/>
      <c r="AQ1320" s="81"/>
      <c r="AR1320" s="81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11"/>
      <c r="BF1320" s="11"/>
      <c r="BG1320" s="11"/>
      <c r="BH1320" s="11"/>
      <c r="BI1320" s="11"/>
      <c r="BJ1320" s="11"/>
      <c r="BK1320" s="11"/>
      <c r="BL1320" s="11"/>
      <c r="BN1320" s="36"/>
      <c r="BO1320" s="400"/>
      <c r="BP1320" s="81"/>
      <c r="BQ1320" s="81"/>
      <c r="BR1320" s="81"/>
      <c r="BS1320" s="81"/>
      <c r="BT1320" s="36"/>
      <c r="BU1320" s="36"/>
      <c r="BV1320" s="81"/>
      <c r="BW1320" s="81"/>
    </row>
    <row r="1321" spans="1:75" ht="15.75">
      <c r="A1321" s="395"/>
      <c r="B1321" s="396"/>
      <c r="C1321" s="156"/>
      <c r="D1321" s="271"/>
      <c r="E1321" s="156"/>
      <c r="F1321" s="156"/>
      <c r="G1321" s="156"/>
      <c r="H1321" s="156"/>
      <c r="I1321" s="156"/>
      <c r="J1321" s="156"/>
      <c r="K1321" s="156"/>
      <c r="L1321" s="156"/>
      <c r="M1321" s="156"/>
      <c r="N1321" s="156"/>
      <c r="O1321" s="156"/>
      <c r="P1321" s="156"/>
      <c r="Q1321" s="156"/>
      <c r="R1321" s="156"/>
      <c r="S1321" s="156"/>
      <c r="T1321" s="156"/>
      <c r="U1321" s="157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L1321" s="81"/>
      <c r="AM1321" s="81"/>
      <c r="AN1321" s="81"/>
      <c r="AO1321" s="81"/>
      <c r="AP1321" s="81"/>
      <c r="AQ1321" s="81"/>
      <c r="AR1321" s="81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11"/>
      <c r="BF1321" s="11"/>
      <c r="BG1321" s="11"/>
      <c r="BH1321" s="11"/>
      <c r="BI1321" s="11"/>
      <c r="BJ1321" s="11"/>
      <c r="BK1321" s="11"/>
      <c r="BL1321" s="11"/>
      <c r="BN1321" s="36"/>
      <c r="BO1321" s="400"/>
      <c r="BP1321" s="81"/>
      <c r="BQ1321" s="81"/>
      <c r="BR1321" s="81"/>
      <c r="BS1321" s="81"/>
      <c r="BT1321" s="36"/>
      <c r="BU1321" s="36"/>
      <c r="BV1321" s="81"/>
      <c r="BW1321" s="81"/>
    </row>
    <row r="1322" spans="1:75" ht="15.75">
      <c r="A1322" s="395"/>
      <c r="B1322" s="396"/>
      <c r="C1322" s="156"/>
      <c r="D1322" s="271"/>
      <c r="E1322" s="156"/>
      <c r="F1322" s="156"/>
      <c r="G1322" s="156"/>
      <c r="H1322" s="156"/>
      <c r="I1322" s="156"/>
      <c r="J1322" s="156"/>
      <c r="K1322" s="156"/>
      <c r="L1322" s="156"/>
      <c r="M1322" s="156"/>
      <c r="N1322" s="156"/>
      <c r="O1322" s="156"/>
      <c r="P1322" s="156"/>
      <c r="Q1322" s="156"/>
      <c r="R1322" s="156"/>
      <c r="S1322" s="156"/>
      <c r="T1322" s="156"/>
      <c r="U1322" s="157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L1322" s="81"/>
      <c r="AM1322" s="81"/>
      <c r="AN1322" s="81"/>
      <c r="AO1322" s="81"/>
      <c r="AP1322" s="81"/>
      <c r="AQ1322" s="81"/>
      <c r="AR1322" s="81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11"/>
      <c r="BF1322" s="11"/>
      <c r="BG1322" s="11"/>
      <c r="BH1322" s="11"/>
      <c r="BI1322" s="11"/>
      <c r="BJ1322" s="11"/>
      <c r="BK1322" s="11"/>
      <c r="BL1322" s="11"/>
      <c r="BN1322" s="36"/>
      <c r="BO1322" s="400"/>
      <c r="BP1322" s="81"/>
      <c r="BQ1322" s="81"/>
      <c r="BR1322" s="81"/>
      <c r="BS1322" s="81"/>
      <c r="BT1322" s="36"/>
      <c r="BU1322" s="36"/>
      <c r="BV1322" s="81"/>
      <c r="BW1322" s="81"/>
    </row>
    <row r="1323" spans="1:75" ht="15.75">
      <c r="A1323" s="395"/>
      <c r="B1323" s="396"/>
      <c r="C1323" s="156"/>
      <c r="D1323" s="271"/>
      <c r="E1323" s="156"/>
      <c r="F1323" s="156"/>
      <c r="G1323" s="156"/>
      <c r="H1323" s="156"/>
      <c r="I1323" s="156"/>
      <c r="J1323" s="156"/>
      <c r="K1323" s="156"/>
      <c r="L1323" s="156"/>
      <c r="M1323" s="156"/>
      <c r="N1323" s="156"/>
      <c r="O1323" s="156"/>
      <c r="P1323" s="156"/>
      <c r="Q1323" s="156"/>
      <c r="R1323" s="156"/>
      <c r="S1323" s="156"/>
      <c r="T1323" s="156"/>
      <c r="U1323" s="157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L1323" s="81"/>
      <c r="AM1323" s="81"/>
      <c r="AN1323" s="81"/>
      <c r="AO1323" s="81"/>
      <c r="AP1323" s="81"/>
      <c r="AQ1323" s="81"/>
      <c r="AR1323" s="81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11"/>
      <c r="BF1323" s="11"/>
      <c r="BG1323" s="11"/>
      <c r="BH1323" s="11"/>
      <c r="BI1323" s="11"/>
      <c r="BJ1323" s="11"/>
      <c r="BK1323" s="11"/>
      <c r="BL1323" s="11"/>
      <c r="BN1323" s="36"/>
      <c r="BO1323" s="400"/>
      <c r="BP1323" s="81"/>
      <c r="BQ1323" s="81"/>
      <c r="BR1323" s="81"/>
      <c r="BS1323" s="81"/>
      <c r="BT1323" s="36"/>
      <c r="BU1323" s="36"/>
      <c r="BV1323" s="81"/>
      <c r="BW1323" s="81"/>
    </row>
    <row r="1324" spans="1:75" ht="15.75">
      <c r="A1324" s="395"/>
      <c r="B1324" s="396"/>
      <c r="C1324" s="156"/>
      <c r="D1324" s="271"/>
      <c r="E1324" s="156"/>
      <c r="F1324" s="156"/>
      <c r="G1324" s="156"/>
      <c r="H1324" s="156"/>
      <c r="I1324" s="156"/>
      <c r="J1324" s="156"/>
      <c r="K1324" s="156"/>
      <c r="L1324" s="156"/>
      <c r="M1324" s="156"/>
      <c r="N1324" s="156"/>
      <c r="O1324" s="156"/>
      <c r="P1324" s="156"/>
      <c r="Q1324" s="156"/>
      <c r="R1324" s="156"/>
      <c r="S1324" s="156"/>
      <c r="T1324" s="156"/>
      <c r="U1324" s="157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L1324" s="81"/>
      <c r="AM1324" s="81"/>
      <c r="AN1324" s="81"/>
      <c r="AO1324" s="81"/>
      <c r="AP1324" s="81"/>
      <c r="AQ1324" s="81"/>
      <c r="AR1324" s="81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11"/>
      <c r="BF1324" s="11"/>
      <c r="BG1324" s="11"/>
      <c r="BH1324" s="11"/>
      <c r="BI1324" s="11"/>
      <c r="BJ1324" s="11"/>
      <c r="BK1324" s="11"/>
      <c r="BL1324" s="11"/>
      <c r="BN1324" s="36"/>
      <c r="BO1324" s="400"/>
      <c r="BP1324" s="81"/>
      <c r="BQ1324" s="81"/>
      <c r="BR1324" s="81"/>
      <c r="BS1324" s="81"/>
      <c r="BT1324" s="36"/>
      <c r="BU1324" s="36"/>
      <c r="BV1324" s="81"/>
      <c r="BW1324" s="81"/>
    </row>
    <row r="1325" spans="1:75" ht="15.75">
      <c r="A1325" s="395"/>
      <c r="B1325" s="396"/>
      <c r="C1325" s="156"/>
      <c r="D1325" s="271"/>
      <c r="E1325" s="156"/>
      <c r="F1325" s="156"/>
      <c r="G1325" s="156"/>
      <c r="H1325" s="156"/>
      <c r="I1325" s="156"/>
      <c r="J1325" s="156"/>
      <c r="K1325" s="156"/>
      <c r="L1325" s="156"/>
      <c r="M1325" s="156"/>
      <c r="N1325" s="156"/>
      <c r="O1325" s="156"/>
      <c r="P1325" s="156"/>
      <c r="Q1325" s="156"/>
      <c r="R1325" s="156"/>
      <c r="S1325" s="156"/>
      <c r="T1325" s="156"/>
      <c r="U1325" s="157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L1325" s="81"/>
      <c r="AM1325" s="81"/>
      <c r="AN1325" s="81"/>
      <c r="AO1325" s="81"/>
      <c r="AP1325" s="81"/>
      <c r="AQ1325" s="81"/>
      <c r="AR1325" s="81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11"/>
      <c r="BF1325" s="11"/>
      <c r="BG1325" s="11"/>
      <c r="BH1325" s="11"/>
      <c r="BI1325" s="11"/>
      <c r="BJ1325" s="11"/>
      <c r="BK1325" s="11"/>
      <c r="BL1325" s="11"/>
      <c r="BN1325" s="36"/>
      <c r="BO1325" s="400"/>
      <c r="BP1325" s="81"/>
      <c r="BQ1325" s="81"/>
      <c r="BR1325" s="81"/>
      <c r="BS1325" s="81"/>
      <c r="BT1325" s="36"/>
      <c r="BU1325" s="36"/>
      <c r="BV1325" s="81"/>
      <c r="BW1325" s="81"/>
    </row>
    <row r="1326" spans="1:75" ht="15.75">
      <c r="A1326" s="395"/>
      <c r="B1326" s="396"/>
      <c r="C1326" s="156"/>
      <c r="D1326" s="271"/>
      <c r="E1326" s="156"/>
      <c r="F1326" s="156"/>
      <c r="G1326" s="156"/>
      <c r="H1326" s="156"/>
      <c r="I1326" s="156"/>
      <c r="J1326" s="156"/>
      <c r="K1326" s="156"/>
      <c r="L1326" s="156"/>
      <c r="M1326" s="156"/>
      <c r="N1326" s="156"/>
      <c r="O1326" s="156"/>
      <c r="P1326" s="156"/>
      <c r="Q1326" s="156"/>
      <c r="R1326" s="156"/>
      <c r="S1326" s="156"/>
      <c r="T1326" s="156"/>
      <c r="U1326" s="157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L1326" s="81"/>
      <c r="AM1326" s="81"/>
      <c r="AN1326" s="81"/>
      <c r="AO1326" s="81"/>
      <c r="AP1326" s="81"/>
      <c r="AQ1326" s="81"/>
      <c r="AR1326" s="81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11"/>
      <c r="BF1326" s="11"/>
      <c r="BG1326" s="11"/>
      <c r="BH1326" s="11"/>
      <c r="BI1326" s="11"/>
      <c r="BJ1326" s="11"/>
      <c r="BK1326" s="11"/>
      <c r="BL1326" s="11"/>
      <c r="BN1326" s="36"/>
      <c r="BO1326" s="400"/>
      <c r="BP1326" s="81"/>
      <c r="BQ1326" s="81"/>
      <c r="BR1326" s="81"/>
      <c r="BS1326" s="81"/>
      <c r="BT1326" s="36"/>
      <c r="BU1326" s="36"/>
      <c r="BV1326" s="81"/>
      <c r="BW1326" s="81"/>
    </row>
    <row r="1327" spans="1:75" ht="15.75">
      <c r="A1327" s="395"/>
      <c r="B1327" s="396"/>
      <c r="C1327" s="156"/>
      <c r="D1327" s="271"/>
      <c r="E1327" s="156"/>
      <c r="F1327" s="156"/>
      <c r="G1327" s="156"/>
      <c r="H1327" s="156"/>
      <c r="I1327" s="156"/>
      <c r="J1327" s="156"/>
      <c r="K1327" s="156"/>
      <c r="L1327" s="156"/>
      <c r="M1327" s="156"/>
      <c r="N1327" s="156"/>
      <c r="O1327" s="156"/>
      <c r="P1327" s="156"/>
      <c r="Q1327" s="156"/>
      <c r="R1327" s="156"/>
      <c r="S1327" s="156"/>
      <c r="T1327" s="156"/>
      <c r="U1327" s="157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L1327" s="81"/>
      <c r="AM1327" s="81"/>
      <c r="AN1327" s="81"/>
      <c r="AO1327" s="81"/>
      <c r="AP1327" s="81"/>
      <c r="AQ1327" s="81"/>
      <c r="AR1327" s="81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11"/>
      <c r="BF1327" s="11"/>
      <c r="BG1327" s="11"/>
      <c r="BH1327" s="11"/>
      <c r="BI1327" s="11"/>
      <c r="BJ1327" s="11"/>
      <c r="BK1327" s="11"/>
      <c r="BL1327" s="11"/>
      <c r="BN1327" s="36"/>
      <c r="BO1327" s="400"/>
      <c r="BP1327" s="81"/>
      <c r="BQ1327" s="81"/>
      <c r="BR1327" s="81"/>
      <c r="BS1327" s="81"/>
      <c r="BT1327" s="36"/>
      <c r="BU1327" s="36"/>
      <c r="BV1327" s="81"/>
      <c r="BW1327" s="81"/>
    </row>
    <row r="1328" spans="1:75" ht="15.75">
      <c r="A1328" s="395"/>
      <c r="B1328" s="396"/>
      <c r="C1328" s="156"/>
      <c r="D1328" s="271"/>
      <c r="E1328" s="156"/>
      <c r="F1328" s="156"/>
      <c r="G1328" s="156"/>
      <c r="H1328" s="156"/>
      <c r="I1328" s="156"/>
      <c r="J1328" s="156"/>
      <c r="K1328" s="156"/>
      <c r="L1328" s="156"/>
      <c r="M1328" s="156"/>
      <c r="N1328" s="156"/>
      <c r="O1328" s="156"/>
      <c r="P1328" s="156"/>
      <c r="Q1328" s="156"/>
      <c r="R1328" s="156"/>
      <c r="S1328" s="156"/>
      <c r="T1328" s="156"/>
      <c r="U1328" s="157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L1328" s="81"/>
      <c r="AM1328" s="81"/>
      <c r="AN1328" s="81"/>
      <c r="AO1328" s="81"/>
      <c r="AP1328" s="81"/>
      <c r="AQ1328" s="81"/>
      <c r="AR1328" s="81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11"/>
      <c r="BF1328" s="11"/>
      <c r="BG1328" s="11"/>
      <c r="BH1328" s="11"/>
      <c r="BI1328" s="11"/>
      <c r="BJ1328" s="11"/>
      <c r="BK1328" s="11"/>
      <c r="BL1328" s="11"/>
      <c r="BN1328" s="36"/>
      <c r="BO1328" s="400"/>
      <c r="BP1328" s="81"/>
      <c r="BQ1328" s="81"/>
      <c r="BR1328" s="81"/>
      <c r="BS1328" s="81"/>
      <c r="BT1328" s="36"/>
      <c r="BU1328" s="36"/>
      <c r="BV1328" s="81"/>
      <c r="BW1328" s="81"/>
    </row>
    <row r="1329" spans="1:75" ht="15.75">
      <c r="A1329" s="395"/>
      <c r="B1329" s="396"/>
      <c r="C1329" s="156"/>
      <c r="D1329" s="271"/>
      <c r="E1329" s="156"/>
      <c r="F1329" s="156"/>
      <c r="G1329" s="156"/>
      <c r="H1329" s="156"/>
      <c r="I1329" s="156"/>
      <c r="J1329" s="156"/>
      <c r="K1329" s="156"/>
      <c r="L1329" s="156"/>
      <c r="M1329" s="156"/>
      <c r="N1329" s="156"/>
      <c r="O1329" s="156"/>
      <c r="P1329" s="156"/>
      <c r="Q1329" s="156"/>
      <c r="R1329" s="156"/>
      <c r="S1329" s="156"/>
      <c r="T1329" s="156"/>
      <c r="U1329" s="157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L1329" s="81"/>
      <c r="AM1329" s="81"/>
      <c r="AN1329" s="81"/>
      <c r="AO1329" s="81"/>
      <c r="AP1329" s="81"/>
      <c r="AQ1329" s="81"/>
      <c r="AR1329" s="81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11"/>
      <c r="BF1329" s="11"/>
      <c r="BG1329" s="11"/>
      <c r="BH1329" s="11"/>
      <c r="BI1329" s="11"/>
      <c r="BJ1329" s="11"/>
      <c r="BK1329" s="11"/>
      <c r="BL1329" s="11"/>
      <c r="BN1329" s="36"/>
      <c r="BO1329" s="400"/>
      <c r="BP1329" s="81"/>
      <c r="BQ1329" s="81"/>
      <c r="BR1329" s="81"/>
      <c r="BS1329" s="81"/>
      <c r="BT1329" s="36"/>
      <c r="BU1329" s="36"/>
      <c r="BV1329" s="81"/>
      <c r="BW1329" s="81"/>
    </row>
    <row r="1330" spans="1:75" ht="15.75">
      <c r="A1330" s="395"/>
      <c r="B1330" s="396"/>
      <c r="C1330" s="156"/>
      <c r="D1330" s="271"/>
      <c r="E1330" s="156"/>
      <c r="F1330" s="156"/>
      <c r="G1330" s="156"/>
      <c r="H1330" s="156"/>
      <c r="I1330" s="156"/>
      <c r="J1330" s="156"/>
      <c r="K1330" s="156"/>
      <c r="L1330" s="156"/>
      <c r="M1330" s="156"/>
      <c r="N1330" s="156"/>
      <c r="O1330" s="156"/>
      <c r="P1330" s="156"/>
      <c r="Q1330" s="156"/>
      <c r="R1330" s="156"/>
      <c r="S1330" s="156"/>
      <c r="T1330" s="156"/>
      <c r="U1330" s="157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L1330" s="81"/>
      <c r="AM1330" s="81"/>
      <c r="AN1330" s="81"/>
      <c r="AO1330" s="81"/>
      <c r="AP1330" s="81"/>
      <c r="AQ1330" s="81"/>
      <c r="AR1330" s="81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11"/>
      <c r="BF1330" s="11"/>
      <c r="BG1330" s="11"/>
      <c r="BH1330" s="11"/>
      <c r="BI1330" s="11"/>
      <c r="BJ1330" s="11"/>
      <c r="BK1330" s="11"/>
      <c r="BL1330" s="11"/>
      <c r="BN1330" s="36"/>
      <c r="BO1330" s="400"/>
      <c r="BP1330" s="81"/>
      <c r="BQ1330" s="81"/>
      <c r="BR1330" s="81"/>
      <c r="BS1330" s="81"/>
      <c r="BT1330" s="36"/>
      <c r="BU1330" s="36"/>
      <c r="BV1330" s="81"/>
      <c r="BW1330" s="81"/>
    </row>
    <row r="1331" spans="1:75" ht="15.75">
      <c r="A1331" s="395"/>
      <c r="B1331" s="396"/>
      <c r="C1331" s="156"/>
      <c r="D1331" s="271"/>
      <c r="E1331" s="156"/>
      <c r="F1331" s="156"/>
      <c r="G1331" s="156"/>
      <c r="H1331" s="156"/>
      <c r="I1331" s="156"/>
      <c r="J1331" s="156"/>
      <c r="K1331" s="156"/>
      <c r="L1331" s="156"/>
      <c r="M1331" s="156"/>
      <c r="N1331" s="156"/>
      <c r="O1331" s="156"/>
      <c r="P1331" s="156"/>
      <c r="Q1331" s="156"/>
      <c r="R1331" s="156"/>
      <c r="S1331" s="156"/>
      <c r="T1331" s="156"/>
      <c r="U1331" s="157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L1331" s="81"/>
      <c r="AM1331" s="81"/>
      <c r="AN1331" s="81"/>
      <c r="AO1331" s="81"/>
      <c r="AP1331" s="81"/>
      <c r="AQ1331" s="81"/>
      <c r="AR1331" s="81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11"/>
      <c r="BF1331" s="11"/>
      <c r="BG1331" s="11"/>
      <c r="BH1331" s="11"/>
      <c r="BI1331" s="11"/>
      <c r="BJ1331" s="11"/>
      <c r="BK1331" s="11"/>
      <c r="BL1331" s="11"/>
      <c r="BN1331" s="36"/>
      <c r="BO1331" s="400"/>
      <c r="BP1331" s="81"/>
      <c r="BQ1331" s="81"/>
      <c r="BR1331" s="81"/>
      <c r="BS1331" s="81"/>
      <c r="BT1331" s="36"/>
      <c r="BU1331" s="36"/>
      <c r="BV1331" s="81"/>
      <c r="BW1331" s="81"/>
    </row>
    <row r="1332" spans="1:75" ht="15.75">
      <c r="A1332" s="395"/>
      <c r="B1332" s="396"/>
      <c r="C1332" s="156"/>
      <c r="D1332" s="271"/>
      <c r="E1332" s="156"/>
      <c r="F1332" s="156"/>
      <c r="G1332" s="156"/>
      <c r="H1332" s="156"/>
      <c r="I1332" s="156"/>
      <c r="J1332" s="156"/>
      <c r="K1332" s="156"/>
      <c r="L1332" s="156"/>
      <c r="M1332" s="156"/>
      <c r="N1332" s="156"/>
      <c r="O1332" s="156"/>
      <c r="P1332" s="156"/>
      <c r="Q1332" s="156"/>
      <c r="R1332" s="156"/>
      <c r="S1332" s="156"/>
      <c r="T1332" s="156"/>
      <c r="U1332" s="157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L1332" s="81"/>
      <c r="AM1332" s="81"/>
      <c r="AN1332" s="81"/>
      <c r="AO1332" s="81"/>
      <c r="AP1332" s="81"/>
      <c r="AQ1332" s="81"/>
      <c r="AR1332" s="81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11"/>
      <c r="BF1332" s="11"/>
      <c r="BG1332" s="11"/>
      <c r="BH1332" s="11"/>
      <c r="BI1332" s="11"/>
      <c r="BJ1332" s="11"/>
      <c r="BK1332" s="11"/>
      <c r="BL1332" s="11"/>
      <c r="BN1332" s="36"/>
      <c r="BO1332" s="400"/>
      <c r="BP1332" s="81"/>
      <c r="BQ1332" s="81"/>
      <c r="BR1332" s="81"/>
      <c r="BS1332" s="81"/>
      <c r="BT1332" s="36"/>
      <c r="BU1332" s="36"/>
      <c r="BV1332" s="81"/>
      <c r="BW1332" s="81"/>
    </row>
    <row r="1333" spans="1:75" ht="15.75">
      <c r="A1333" s="395"/>
      <c r="B1333" s="396"/>
      <c r="C1333" s="156"/>
      <c r="D1333" s="271"/>
      <c r="E1333" s="156"/>
      <c r="F1333" s="156"/>
      <c r="G1333" s="156"/>
      <c r="H1333" s="156"/>
      <c r="I1333" s="156"/>
      <c r="J1333" s="156"/>
      <c r="K1333" s="156"/>
      <c r="L1333" s="156"/>
      <c r="M1333" s="156"/>
      <c r="N1333" s="156"/>
      <c r="O1333" s="156"/>
      <c r="P1333" s="156"/>
      <c r="Q1333" s="156"/>
      <c r="R1333" s="156"/>
      <c r="S1333" s="156"/>
      <c r="T1333" s="156"/>
      <c r="U1333" s="157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L1333" s="81"/>
      <c r="AM1333" s="81"/>
      <c r="AN1333" s="81"/>
      <c r="AO1333" s="81"/>
      <c r="AP1333" s="81"/>
      <c r="AQ1333" s="81"/>
      <c r="AR1333" s="81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11"/>
      <c r="BF1333" s="11"/>
      <c r="BG1333" s="11"/>
      <c r="BH1333" s="11"/>
      <c r="BI1333" s="11"/>
      <c r="BJ1333" s="11"/>
      <c r="BK1333" s="11"/>
      <c r="BL1333" s="11"/>
      <c r="BN1333" s="36"/>
      <c r="BO1333" s="400"/>
      <c r="BP1333" s="81"/>
      <c r="BQ1333" s="81"/>
      <c r="BR1333" s="81"/>
      <c r="BS1333" s="81"/>
      <c r="BT1333" s="36"/>
      <c r="BU1333" s="36"/>
      <c r="BV1333" s="81"/>
      <c r="BW1333" s="81"/>
    </row>
    <row r="1334" spans="1:75" ht="15.75">
      <c r="A1334" s="395"/>
      <c r="B1334" s="396"/>
      <c r="C1334" s="156"/>
      <c r="D1334" s="271"/>
      <c r="E1334" s="156"/>
      <c r="F1334" s="156"/>
      <c r="G1334" s="156"/>
      <c r="H1334" s="156"/>
      <c r="I1334" s="156"/>
      <c r="J1334" s="156"/>
      <c r="K1334" s="156"/>
      <c r="L1334" s="156"/>
      <c r="M1334" s="156"/>
      <c r="N1334" s="156"/>
      <c r="O1334" s="156"/>
      <c r="P1334" s="156"/>
      <c r="Q1334" s="156"/>
      <c r="R1334" s="156"/>
      <c r="S1334" s="156"/>
      <c r="T1334" s="156"/>
      <c r="U1334" s="157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L1334" s="81"/>
      <c r="AM1334" s="81"/>
      <c r="AN1334" s="81"/>
      <c r="AO1334" s="81"/>
      <c r="AP1334" s="81"/>
      <c r="AQ1334" s="81"/>
      <c r="AR1334" s="81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11"/>
      <c r="BF1334" s="11"/>
      <c r="BG1334" s="11"/>
      <c r="BH1334" s="11"/>
      <c r="BI1334" s="11"/>
      <c r="BJ1334" s="11"/>
      <c r="BK1334" s="11"/>
      <c r="BL1334" s="11"/>
      <c r="BN1334" s="36"/>
      <c r="BO1334" s="400"/>
      <c r="BP1334" s="81"/>
      <c r="BQ1334" s="81"/>
      <c r="BR1334" s="81"/>
      <c r="BS1334" s="81"/>
      <c r="BT1334" s="36"/>
      <c r="BU1334" s="36"/>
      <c r="BV1334" s="81"/>
      <c r="BW1334" s="81"/>
    </row>
    <row r="1335" spans="1:75" ht="15.75">
      <c r="A1335" s="395"/>
      <c r="B1335" s="396"/>
      <c r="C1335" s="156"/>
      <c r="D1335" s="271"/>
      <c r="E1335" s="156"/>
      <c r="F1335" s="156"/>
      <c r="G1335" s="156"/>
      <c r="H1335" s="156"/>
      <c r="I1335" s="156"/>
      <c r="J1335" s="156"/>
      <c r="K1335" s="156"/>
      <c r="L1335" s="156"/>
      <c r="M1335" s="156"/>
      <c r="N1335" s="156"/>
      <c r="O1335" s="156"/>
      <c r="P1335" s="156"/>
      <c r="Q1335" s="156"/>
      <c r="R1335" s="156"/>
      <c r="S1335" s="156"/>
      <c r="T1335" s="156"/>
      <c r="U1335" s="157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L1335" s="81"/>
      <c r="AM1335" s="81"/>
      <c r="AN1335" s="81"/>
      <c r="AO1335" s="81"/>
      <c r="AP1335" s="81"/>
      <c r="AQ1335" s="81"/>
      <c r="AR1335" s="81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11"/>
      <c r="BF1335" s="11"/>
      <c r="BG1335" s="11"/>
      <c r="BH1335" s="11"/>
      <c r="BI1335" s="11"/>
      <c r="BJ1335" s="11"/>
      <c r="BK1335" s="11"/>
      <c r="BL1335" s="11"/>
      <c r="BN1335" s="36"/>
      <c r="BO1335" s="400"/>
      <c r="BP1335" s="81"/>
      <c r="BQ1335" s="81"/>
      <c r="BR1335" s="81"/>
      <c r="BS1335" s="81"/>
      <c r="BT1335" s="36"/>
      <c r="BU1335" s="36"/>
      <c r="BV1335" s="81"/>
      <c r="BW1335" s="81"/>
    </row>
    <row r="1336" spans="1:75" ht="15.75">
      <c r="A1336" s="395"/>
      <c r="B1336" s="396"/>
      <c r="C1336" s="156"/>
      <c r="D1336" s="271"/>
      <c r="E1336" s="156"/>
      <c r="F1336" s="156"/>
      <c r="G1336" s="156"/>
      <c r="H1336" s="156"/>
      <c r="I1336" s="156"/>
      <c r="J1336" s="156"/>
      <c r="K1336" s="156"/>
      <c r="L1336" s="156"/>
      <c r="M1336" s="156"/>
      <c r="N1336" s="156"/>
      <c r="O1336" s="156"/>
      <c r="P1336" s="156"/>
      <c r="Q1336" s="156"/>
      <c r="R1336" s="156"/>
      <c r="S1336" s="156"/>
      <c r="T1336" s="156"/>
      <c r="U1336" s="157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L1336" s="81"/>
      <c r="AM1336" s="81"/>
      <c r="AN1336" s="81"/>
      <c r="AO1336" s="81"/>
      <c r="AP1336" s="81"/>
      <c r="AQ1336" s="81"/>
      <c r="AR1336" s="81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11"/>
      <c r="BF1336" s="11"/>
      <c r="BG1336" s="11"/>
      <c r="BH1336" s="11"/>
      <c r="BI1336" s="11"/>
      <c r="BJ1336" s="11"/>
      <c r="BK1336" s="11"/>
      <c r="BL1336" s="11"/>
      <c r="BN1336" s="36"/>
      <c r="BO1336" s="400"/>
      <c r="BP1336" s="81"/>
      <c r="BQ1336" s="81"/>
      <c r="BR1336" s="81"/>
      <c r="BS1336" s="81"/>
      <c r="BT1336" s="36"/>
      <c r="BU1336" s="36"/>
      <c r="BV1336" s="81"/>
      <c r="BW1336" s="81"/>
    </row>
    <row r="1337" spans="1:75" ht="15.75">
      <c r="A1337" s="395"/>
      <c r="B1337" s="396"/>
      <c r="C1337" s="156"/>
      <c r="D1337" s="271"/>
      <c r="E1337" s="156"/>
      <c r="F1337" s="156"/>
      <c r="G1337" s="156"/>
      <c r="H1337" s="156"/>
      <c r="I1337" s="156"/>
      <c r="J1337" s="156"/>
      <c r="K1337" s="156"/>
      <c r="L1337" s="156"/>
      <c r="M1337" s="156"/>
      <c r="N1337" s="156"/>
      <c r="O1337" s="156"/>
      <c r="P1337" s="156"/>
      <c r="Q1337" s="156"/>
      <c r="R1337" s="156"/>
      <c r="S1337" s="156"/>
      <c r="T1337" s="156"/>
      <c r="U1337" s="157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L1337" s="81"/>
      <c r="AM1337" s="81"/>
      <c r="AN1337" s="81"/>
      <c r="AO1337" s="81"/>
      <c r="AP1337" s="81"/>
      <c r="AQ1337" s="81"/>
      <c r="AR1337" s="81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11"/>
      <c r="BF1337" s="11"/>
      <c r="BG1337" s="11"/>
      <c r="BH1337" s="11"/>
      <c r="BI1337" s="11"/>
      <c r="BJ1337" s="11"/>
      <c r="BK1337" s="11"/>
      <c r="BL1337" s="11"/>
      <c r="BN1337" s="36"/>
      <c r="BO1337" s="400"/>
      <c r="BP1337" s="81"/>
      <c r="BQ1337" s="81"/>
      <c r="BR1337" s="81"/>
      <c r="BS1337" s="81"/>
      <c r="BT1337" s="36"/>
      <c r="BU1337" s="36"/>
      <c r="BV1337" s="81"/>
      <c r="BW1337" s="81"/>
    </row>
    <row r="1338" spans="1:75" ht="15.75">
      <c r="A1338" s="395"/>
      <c r="B1338" s="396"/>
      <c r="C1338" s="156"/>
      <c r="D1338" s="271"/>
      <c r="E1338" s="156"/>
      <c r="F1338" s="156"/>
      <c r="G1338" s="156"/>
      <c r="H1338" s="156"/>
      <c r="I1338" s="156"/>
      <c r="J1338" s="156"/>
      <c r="K1338" s="156"/>
      <c r="L1338" s="156"/>
      <c r="M1338" s="156"/>
      <c r="N1338" s="156"/>
      <c r="O1338" s="156"/>
      <c r="P1338" s="156"/>
      <c r="Q1338" s="156"/>
      <c r="R1338" s="156"/>
      <c r="S1338" s="156"/>
      <c r="T1338" s="156"/>
      <c r="U1338" s="157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L1338" s="81"/>
      <c r="AM1338" s="81"/>
      <c r="AN1338" s="81"/>
      <c r="AO1338" s="81"/>
      <c r="AP1338" s="81"/>
      <c r="AQ1338" s="81"/>
      <c r="AR1338" s="81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11"/>
      <c r="BF1338" s="11"/>
      <c r="BG1338" s="11"/>
      <c r="BH1338" s="11"/>
      <c r="BI1338" s="11"/>
      <c r="BJ1338" s="11"/>
      <c r="BK1338" s="11"/>
      <c r="BL1338" s="11"/>
      <c r="BN1338" s="36"/>
      <c r="BO1338" s="400"/>
      <c r="BP1338" s="81"/>
      <c r="BQ1338" s="81"/>
      <c r="BR1338" s="81"/>
      <c r="BS1338" s="81"/>
      <c r="BT1338" s="36"/>
      <c r="BU1338" s="36"/>
      <c r="BV1338" s="81"/>
      <c r="BW1338" s="81"/>
    </row>
    <row r="1339" spans="1:75" ht="15.75">
      <c r="A1339" s="395"/>
      <c r="B1339" s="396"/>
      <c r="C1339" s="156"/>
      <c r="D1339" s="271"/>
      <c r="E1339" s="156"/>
      <c r="F1339" s="156"/>
      <c r="G1339" s="156"/>
      <c r="H1339" s="156"/>
      <c r="I1339" s="156"/>
      <c r="J1339" s="156"/>
      <c r="K1339" s="156"/>
      <c r="L1339" s="156"/>
      <c r="M1339" s="156"/>
      <c r="N1339" s="156"/>
      <c r="O1339" s="156"/>
      <c r="P1339" s="156"/>
      <c r="Q1339" s="156"/>
      <c r="R1339" s="156"/>
      <c r="S1339" s="156"/>
      <c r="T1339" s="156"/>
      <c r="U1339" s="157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L1339" s="81"/>
      <c r="AM1339" s="81"/>
      <c r="AN1339" s="81"/>
      <c r="AO1339" s="81"/>
      <c r="AP1339" s="81"/>
      <c r="AQ1339" s="81"/>
      <c r="AR1339" s="81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11"/>
      <c r="BF1339" s="11"/>
      <c r="BG1339" s="11"/>
      <c r="BH1339" s="11"/>
      <c r="BI1339" s="11"/>
      <c r="BJ1339" s="11"/>
      <c r="BK1339" s="11"/>
      <c r="BL1339" s="11"/>
      <c r="BN1339" s="36"/>
      <c r="BO1339" s="400"/>
      <c r="BP1339" s="81"/>
      <c r="BQ1339" s="81"/>
      <c r="BR1339" s="81"/>
      <c r="BS1339" s="81"/>
      <c r="BT1339" s="36"/>
      <c r="BU1339" s="36"/>
      <c r="BV1339" s="81"/>
      <c r="BW1339" s="81"/>
    </row>
    <row r="1340" spans="1:75" ht="15.75">
      <c r="A1340" s="395"/>
      <c r="B1340" s="396"/>
      <c r="C1340" s="156"/>
      <c r="D1340" s="271"/>
      <c r="E1340" s="156"/>
      <c r="F1340" s="156"/>
      <c r="G1340" s="156"/>
      <c r="H1340" s="156"/>
      <c r="I1340" s="156"/>
      <c r="J1340" s="156"/>
      <c r="K1340" s="156"/>
      <c r="L1340" s="156"/>
      <c r="M1340" s="156"/>
      <c r="N1340" s="156"/>
      <c r="O1340" s="156"/>
      <c r="P1340" s="156"/>
      <c r="Q1340" s="156"/>
      <c r="R1340" s="156"/>
      <c r="S1340" s="156"/>
      <c r="T1340" s="156"/>
      <c r="U1340" s="157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L1340" s="81"/>
      <c r="AM1340" s="81"/>
      <c r="AN1340" s="81"/>
      <c r="AO1340" s="81"/>
      <c r="AP1340" s="81"/>
      <c r="AQ1340" s="81"/>
      <c r="AR1340" s="81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11"/>
      <c r="BF1340" s="11"/>
      <c r="BG1340" s="11"/>
      <c r="BH1340" s="11"/>
      <c r="BI1340" s="11"/>
      <c r="BJ1340" s="11"/>
      <c r="BK1340" s="11"/>
      <c r="BL1340" s="11"/>
      <c r="BN1340" s="36"/>
      <c r="BO1340" s="400"/>
      <c r="BP1340" s="81"/>
      <c r="BQ1340" s="81"/>
      <c r="BR1340" s="81"/>
      <c r="BS1340" s="81"/>
      <c r="BT1340" s="36"/>
      <c r="BU1340" s="36"/>
      <c r="BV1340" s="81"/>
      <c r="BW1340" s="81"/>
    </row>
    <row r="1341" spans="1:75" ht="15.75">
      <c r="A1341" s="395"/>
      <c r="B1341" s="396"/>
      <c r="C1341" s="156"/>
      <c r="D1341" s="271"/>
      <c r="E1341" s="156"/>
      <c r="F1341" s="156"/>
      <c r="G1341" s="156"/>
      <c r="H1341" s="156"/>
      <c r="I1341" s="156"/>
      <c r="J1341" s="156"/>
      <c r="K1341" s="156"/>
      <c r="L1341" s="156"/>
      <c r="M1341" s="156"/>
      <c r="N1341" s="156"/>
      <c r="O1341" s="156"/>
      <c r="P1341" s="156"/>
      <c r="Q1341" s="156"/>
      <c r="R1341" s="156"/>
      <c r="S1341" s="156"/>
      <c r="T1341" s="156"/>
      <c r="U1341" s="157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L1341" s="81"/>
      <c r="AM1341" s="81"/>
      <c r="AN1341" s="81"/>
      <c r="AO1341" s="81"/>
      <c r="AP1341" s="81"/>
      <c r="AQ1341" s="81"/>
      <c r="AR1341" s="81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11"/>
      <c r="BF1341" s="11"/>
      <c r="BG1341" s="11"/>
      <c r="BH1341" s="11"/>
      <c r="BI1341" s="11"/>
      <c r="BJ1341" s="11"/>
      <c r="BK1341" s="11"/>
      <c r="BL1341" s="11"/>
      <c r="BN1341" s="36"/>
      <c r="BO1341" s="400"/>
      <c r="BP1341" s="81"/>
      <c r="BQ1341" s="81"/>
      <c r="BR1341" s="81"/>
      <c r="BS1341" s="81"/>
      <c r="BT1341" s="36"/>
      <c r="BU1341" s="36"/>
      <c r="BV1341" s="81"/>
      <c r="BW1341" s="81"/>
    </row>
    <row r="1342" spans="1:75" ht="15.75">
      <c r="A1342" s="395"/>
      <c r="B1342" s="396"/>
      <c r="C1342" s="156"/>
      <c r="D1342" s="271"/>
      <c r="E1342" s="156"/>
      <c r="F1342" s="156"/>
      <c r="G1342" s="156"/>
      <c r="H1342" s="156"/>
      <c r="I1342" s="156"/>
      <c r="J1342" s="156"/>
      <c r="K1342" s="156"/>
      <c r="L1342" s="156"/>
      <c r="M1342" s="156"/>
      <c r="N1342" s="156"/>
      <c r="O1342" s="156"/>
      <c r="P1342" s="156"/>
      <c r="Q1342" s="156"/>
      <c r="R1342" s="156"/>
      <c r="S1342" s="156"/>
      <c r="T1342" s="156"/>
      <c r="U1342" s="157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L1342" s="81"/>
      <c r="AM1342" s="81"/>
      <c r="AN1342" s="81"/>
      <c r="AO1342" s="81"/>
      <c r="AP1342" s="81"/>
      <c r="AQ1342" s="81"/>
      <c r="AR1342" s="81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11"/>
      <c r="BF1342" s="11"/>
      <c r="BG1342" s="11"/>
      <c r="BH1342" s="11"/>
      <c r="BI1342" s="11"/>
      <c r="BJ1342" s="11"/>
      <c r="BK1342" s="11"/>
      <c r="BL1342" s="11"/>
      <c r="BN1342" s="36"/>
      <c r="BO1342" s="400"/>
      <c r="BP1342" s="81"/>
      <c r="BQ1342" s="81"/>
      <c r="BR1342" s="81"/>
      <c r="BS1342" s="81"/>
      <c r="BT1342" s="36"/>
      <c r="BU1342" s="36"/>
      <c r="BV1342" s="81"/>
      <c r="BW1342" s="81"/>
    </row>
    <row r="1343" spans="1:75" ht="15.75">
      <c r="A1343" s="395"/>
      <c r="B1343" s="396"/>
      <c r="C1343" s="156"/>
      <c r="D1343" s="271"/>
      <c r="E1343" s="156"/>
      <c r="F1343" s="156"/>
      <c r="G1343" s="156"/>
      <c r="H1343" s="156"/>
      <c r="I1343" s="156"/>
      <c r="J1343" s="156"/>
      <c r="K1343" s="156"/>
      <c r="L1343" s="156"/>
      <c r="M1343" s="156"/>
      <c r="N1343" s="156"/>
      <c r="O1343" s="156"/>
      <c r="P1343" s="156"/>
      <c r="Q1343" s="156"/>
      <c r="R1343" s="156"/>
      <c r="S1343" s="156"/>
      <c r="T1343" s="156"/>
      <c r="U1343" s="157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L1343" s="81"/>
      <c r="AM1343" s="81"/>
      <c r="AN1343" s="81"/>
      <c r="AO1343" s="81"/>
      <c r="AP1343" s="81"/>
      <c r="AQ1343" s="81"/>
      <c r="AR1343" s="81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11"/>
      <c r="BF1343" s="11"/>
      <c r="BG1343" s="11"/>
      <c r="BH1343" s="11"/>
      <c r="BI1343" s="11"/>
      <c r="BJ1343" s="11"/>
      <c r="BK1343" s="11"/>
      <c r="BL1343" s="11"/>
      <c r="BN1343" s="36"/>
      <c r="BO1343" s="400"/>
      <c r="BP1343" s="81"/>
      <c r="BQ1343" s="81"/>
      <c r="BR1343" s="81"/>
      <c r="BS1343" s="81"/>
      <c r="BT1343" s="36"/>
      <c r="BU1343" s="36"/>
      <c r="BV1343" s="81"/>
      <c r="BW1343" s="81"/>
    </row>
    <row r="1344" spans="1:75" ht="15.75">
      <c r="A1344" s="395"/>
      <c r="B1344" s="396"/>
      <c r="C1344" s="156"/>
      <c r="D1344" s="271"/>
      <c r="E1344" s="156"/>
      <c r="F1344" s="156"/>
      <c r="G1344" s="156"/>
      <c r="H1344" s="156"/>
      <c r="I1344" s="156"/>
      <c r="J1344" s="156"/>
      <c r="K1344" s="156"/>
      <c r="L1344" s="156"/>
      <c r="M1344" s="156"/>
      <c r="N1344" s="156"/>
      <c r="O1344" s="156"/>
      <c r="P1344" s="156"/>
      <c r="Q1344" s="156"/>
      <c r="R1344" s="156"/>
      <c r="S1344" s="156"/>
      <c r="T1344" s="156"/>
      <c r="U1344" s="157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L1344" s="81"/>
      <c r="AM1344" s="81"/>
      <c r="AN1344" s="81"/>
      <c r="AO1344" s="81"/>
      <c r="AP1344" s="81"/>
      <c r="AQ1344" s="81"/>
      <c r="AR1344" s="81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11"/>
      <c r="BF1344" s="11"/>
      <c r="BG1344" s="11"/>
      <c r="BH1344" s="11"/>
      <c r="BI1344" s="11"/>
      <c r="BJ1344" s="11"/>
      <c r="BK1344" s="11"/>
      <c r="BL1344" s="11"/>
      <c r="BN1344" s="36"/>
      <c r="BO1344" s="400"/>
      <c r="BP1344" s="81"/>
      <c r="BQ1344" s="81"/>
      <c r="BR1344" s="81"/>
      <c r="BS1344" s="81"/>
      <c r="BT1344" s="36"/>
      <c r="BU1344" s="36"/>
      <c r="BV1344" s="81"/>
      <c r="BW1344" s="81"/>
    </row>
    <row r="1345" spans="1:75" ht="15.75">
      <c r="A1345" s="395"/>
      <c r="B1345" s="396"/>
      <c r="C1345" s="156"/>
      <c r="D1345" s="271"/>
      <c r="E1345" s="156"/>
      <c r="F1345" s="156"/>
      <c r="G1345" s="156"/>
      <c r="H1345" s="156"/>
      <c r="I1345" s="156"/>
      <c r="J1345" s="156"/>
      <c r="K1345" s="156"/>
      <c r="L1345" s="156"/>
      <c r="M1345" s="156"/>
      <c r="N1345" s="156"/>
      <c r="O1345" s="156"/>
      <c r="P1345" s="156"/>
      <c r="Q1345" s="156"/>
      <c r="R1345" s="156"/>
      <c r="S1345" s="156"/>
      <c r="T1345" s="156"/>
      <c r="U1345" s="157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L1345" s="81"/>
      <c r="AM1345" s="81"/>
      <c r="AN1345" s="81"/>
      <c r="AO1345" s="81"/>
      <c r="AP1345" s="81"/>
      <c r="AQ1345" s="81"/>
      <c r="AR1345" s="81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11"/>
      <c r="BF1345" s="11"/>
      <c r="BG1345" s="11"/>
      <c r="BH1345" s="11"/>
      <c r="BI1345" s="11"/>
      <c r="BJ1345" s="11"/>
      <c r="BK1345" s="11"/>
      <c r="BL1345" s="11"/>
      <c r="BN1345" s="36"/>
      <c r="BO1345" s="400"/>
      <c r="BP1345" s="81"/>
      <c r="BQ1345" s="81"/>
      <c r="BR1345" s="81"/>
      <c r="BS1345" s="81"/>
      <c r="BT1345" s="36"/>
      <c r="BU1345" s="36"/>
      <c r="BV1345" s="81"/>
      <c r="BW1345" s="81"/>
    </row>
    <row r="1346" spans="1:75" ht="15.75">
      <c r="A1346" s="395"/>
      <c r="B1346" s="396"/>
      <c r="C1346" s="156"/>
      <c r="D1346" s="271"/>
      <c r="E1346" s="156"/>
      <c r="F1346" s="156"/>
      <c r="G1346" s="156"/>
      <c r="H1346" s="156"/>
      <c r="I1346" s="156"/>
      <c r="J1346" s="156"/>
      <c r="K1346" s="156"/>
      <c r="L1346" s="156"/>
      <c r="M1346" s="156"/>
      <c r="N1346" s="156"/>
      <c r="O1346" s="156"/>
      <c r="P1346" s="156"/>
      <c r="Q1346" s="156"/>
      <c r="R1346" s="156"/>
      <c r="S1346" s="156"/>
      <c r="T1346" s="156"/>
      <c r="U1346" s="157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L1346" s="81"/>
      <c r="AM1346" s="81"/>
      <c r="AN1346" s="81"/>
      <c r="AO1346" s="81"/>
      <c r="AP1346" s="81"/>
      <c r="AQ1346" s="81"/>
      <c r="AR1346" s="81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11"/>
      <c r="BF1346" s="11"/>
      <c r="BG1346" s="11"/>
      <c r="BH1346" s="11"/>
      <c r="BI1346" s="11"/>
      <c r="BJ1346" s="11"/>
      <c r="BK1346" s="11"/>
      <c r="BL1346" s="11"/>
      <c r="BN1346" s="36"/>
      <c r="BO1346" s="400"/>
      <c r="BP1346" s="81"/>
      <c r="BQ1346" s="81"/>
      <c r="BR1346" s="81"/>
      <c r="BS1346" s="81"/>
      <c r="BT1346" s="36"/>
      <c r="BU1346" s="36"/>
      <c r="BV1346" s="81"/>
      <c r="BW1346" s="81"/>
    </row>
    <row r="1347" spans="1:75" ht="15.75">
      <c r="A1347" s="395"/>
      <c r="B1347" s="396"/>
      <c r="C1347" s="156"/>
      <c r="D1347" s="271"/>
      <c r="E1347" s="156"/>
      <c r="F1347" s="156"/>
      <c r="G1347" s="156"/>
      <c r="H1347" s="156"/>
      <c r="I1347" s="156"/>
      <c r="J1347" s="156"/>
      <c r="K1347" s="156"/>
      <c r="L1347" s="156"/>
      <c r="M1347" s="156"/>
      <c r="N1347" s="156"/>
      <c r="O1347" s="156"/>
      <c r="P1347" s="156"/>
      <c r="Q1347" s="156"/>
      <c r="R1347" s="156"/>
      <c r="S1347" s="156"/>
      <c r="T1347" s="156"/>
      <c r="U1347" s="157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L1347" s="81"/>
      <c r="AM1347" s="81"/>
      <c r="AN1347" s="81"/>
      <c r="AO1347" s="81"/>
      <c r="AP1347" s="81"/>
      <c r="AQ1347" s="81"/>
      <c r="AR1347" s="81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11"/>
      <c r="BF1347" s="11"/>
      <c r="BG1347" s="11"/>
      <c r="BH1347" s="11"/>
      <c r="BI1347" s="11"/>
      <c r="BJ1347" s="11"/>
      <c r="BK1347" s="11"/>
      <c r="BL1347" s="11"/>
      <c r="BN1347" s="36"/>
      <c r="BO1347" s="400"/>
      <c r="BP1347" s="81"/>
      <c r="BQ1347" s="81"/>
      <c r="BR1347" s="81"/>
      <c r="BS1347" s="81"/>
      <c r="BT1347" s="36"/>
      <c r="BU1347" s="36"/>
      <c r="BV1347" s="81"/>
      <c r="BW1347" s="81"/>
    </row>
    <row r="1348" spans="1:75" ht="15.75">
      <c r="A1348" s="395"/>
      <c r="B1348" s="396"/>
      <c r="C1348" s="156"/>
      <c r="D1348" s="271"/>
      <c r="E1348" s="156"/>
      <c r="F1348" s="156"/>
      <c r="G1348" s="156"/>
      <c r="H1348" s="156"/>
      <c r="I1348" s="156"/>
      <c r="J1348" s="156"/>
      <c r="K1348" s="156"/>
      <c r="L1348" s="156"/>
      <c r="M1348" s="156"/>
      <c r="N1348" s="156"/>
      <c r="O1348" s="156"/>
      <c r="P1348" s="156"/>
      <c r="Q1348" s="156"/>
      <c r="R1348" s="156"/>
      <c r="S1348" s="156"/>
      <c r="T1348" s="156"/>
      <c r="U1348" s="157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L1348" s="81"/>
      <c r="AM1348" s="81"/>
      <c r="AN1348" s="81"/>
      <c r="AO1348" s="81"/>
      <c r="AP1348" s="81"/>
      <c r="AQ1348" s="81"/>
      <c r="AR1348" s="81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11"/>
      <c r="BF1348" s="11"/>
      <c r="BG1348" s="11"/>
      <c r="BH1348" s="11"/>
      <c r="BI1348" s="11"/>
      <c r="BJ1348" s="11"/>
      <c r="BK1348" s="11"/>
      <c r="BL1348" s="11"/>
      <c r="BN1348" s="36"/>
      <c r="BO1348" s="400"/>
      <c r="BP1348" s="81"/>
      <c r="BQ1348" s="81"/>
      <c r="BR1348" s="81"/>
      <c r="BS1348" s="81"/>
      <c r="BT1348" s="36"/>
      <c r="BU1348" s="36"/>
      <c r="BV1348" s="81"/>
      <c r="BW1348" s="81"/>
    </row>
    <row r="1349" spans="1:75" ht="15.75">
      <c r="A1349" s="395"/>
      <c r="B1349" s="396"/>
      <c r="C1349" s="156"/>
      <c r="D1349" s="271"/>
      <c r="E1349" s="156"/>
      <c r="F1349" s="156"/>
      <c r="G1349" s="156"/>
      <c r="H1349" s="156"/>
      <c r="I1349" s="156"/>
      <c r="J1349" s="156"/>
      <c r="K1349" s="156"/>
      <c r="L1349" s="156"/>
      <c r="M1349" s="156"/>
      <c r="N1349" s="156"/>
      <c r="O1349" s="156"/>
      <c r="P1349" s="156"/>
      <c r="Q1349" s="156"/>
      <c r="R1349" s="156"/>
      <c r="S1349" s="156"/>
      <c r="T1349" s="156"/>
      <c r="U1349" s="157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L1349" s="81"/>
      <c r="AM1349" s="81"/>
      <c r="AN1349" s="81"/>
      <c r="AO1349" s="81"/>
      <c r="AP1349" s="81"/>
      <c r="AQ1349" s="81"/>
      <c r="AR1349" s="81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11"/>
      <c r="BF1349" s="11"/>
      <c r="BG1349" s="11"/>
      <c r="BH1349" s="11"/>
      <c r="BI1349" s="11"/>
      <c r="BJ1349" s="11"/>
      <c r="BK1349" s="11"/>
      <c r="BL1349" s="11"/>
      <c r="BN1349" s="36"/>
      <c r="BO1349" s="400"/>
      <c r="BP1349" s="81"/>
      <c r="BQ1349" s="81"/>
      <c r="BR1349" s="81"/>
      <c r="BS1349" s="81"/>
      <c r="BT1349" s="36"/>
      <c r="BU1349" s="36"/>
      <c r="BV1349" s="81"/>
      <c r="BW1349" s="81"/>
    </row>
    <row r="1350" spans="1:75" ht="15.75">
      <c r="A1350" s="395"/>
      <c r="B1350" s="396"/>
      <c r="C1350" s="156"/>
      <c r="D1350" s="271"/>
      <c r="E1350" s="156"/>
      <c r="F1350" s="156"/>
      <c r="G1350" s="156"/>
      <c r="H1350" s="156"/>
      <c r="I1350" s="156"/>
      <c r="J1350" s="156"/>
      <c r="K1350" s="156"/>
      <c r="L1350" s="156"/>
      <c r="M1350" s="156"/>
      <c r="N1350" s="156"/>
      <c r="O1350" s="156"/>
      <c r="P1350" s="156"/>
      <c r="Q1350" s="156"/>
      <c r="R1350" s="156"/>
      <c r="S1350" s="156"/>
      <c r="T1350" s="156"/>
      <c r="U1350" s="157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L1350" s="81"/>
      <c r="AM1350" s="81"/>
      <c r="AN1350" s="81"/>
      <c r="AO1350" s="81"/>
      <c r="AP1350" s="81"/>
      <c r="AQ1350" s="81"/>
      <c r="AR1350" s="81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11"/>
      <c r="BF1350" s="11"/>
      <c r="BG1350" s="11"/>
      <c r="BH1350" s="11"/>
      <c r="BI1350" s="11"/>
      <c r="BJ1350" s="11"/>
      <c r="BK1350" s="11"/>
      <c r="BL1350" s="11"/>
      <c r="BN1350" s="36"/>
      <c r="BO1350" s="400"/>
      <c r="BP1350" s="81"/>
      <c r="BQ1350" s="81"/>
      <c r="BR1350" s="81"/>
      <c r="BS1350" s="81"/>
      <c r="BT1350" s="36"/>
      <c r="BU1350" s="36"/>
      <c r="BV1350" s="81"/>
      <c r="BW1350" s="81"/>
    </row>
    <row r="1351" spans="1:75" ht="15.75">
      <c r="A1351" s="395"/>
      <c r="B1351" s="396"/>
      <c r="C1351" s="156"/>
      <c r="D1351" s="271"/>
      <c r="E1351" s="156"/>
      <c r="F1351" s="156"/>
      <c r="G1351" s="156"/>
      <c r="H1351" s="156"/>
      <c r="I1351" s="156"/>
      <c r="J1351" s="156"/>
      <c r="K1351" s="156"/>
      <c r="L1351" s="156"/>
      <c r="M1351" s="156"/>
      <c r="N1351" s="156"/>
      <c r="O1351" s="156"/>
      <c r="P1351" s="156"/>
      <c r="Q1351" s="156"/>
      <c r="R1351" s="156"/>
      <c r="S1351" s="156"/>
      <c r="T1351" s="156"/>
      <c r="U1351" s="157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L1351" s="81"/>
      <c r="AM1351" s="81"/>
      <c r="AN1351" s="81"/>
      <c r="AO1351" s="81"/>
      <c r="AP1351" s="81"/>
      <c r="AQ1351" s="81"/>
      <c r="AR1351" s="81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11"/>
      <c r="BF1351" s="11"/>
      <c r="BG1351" s="11"/>
      <c r="BH1351" s="11"/>
      <c r="BI1351" s="11"/>
      <c r="BJ1351" s="11"/>
      <c r="BK1351" s="11"/>
      <c r="BL1351" s="11"/>
      <c r="BN1351" s="36"/>
      <c r="BO1351" s="400"/>
      <c r="BP1351" s="81"/>
      <c r="BQ1351" s="81"/>
      <c r="BR1351" s="81"/>
      <c r="BS1351" s="81"/>
      <c r="BT1351" s="36"/>
      <c r="BU1351" s="36"/>
      <c r="BV1351" s="81"/>
      <c r="BW1351" s="81"/>
    </row>
    <row r="1352" spans="1:75" ht="15.75">
      <c r="A1352" s="395"/>
      <c r="B1352" s="396"/>
      <c r="C1352" s="156"/>
      <c r="D1352" s="271"/>
      <c r="E1352" s="156"/>
      <c r="F1352" s="156"/>
      <c r="G1352" s="156"/>
      <c r="H1352" s="156"/>
      <c r="I1352" s="156"/>
      <c r="J1352" s="156"/>
      <c r="K1352" s="156"/>
      <c r="L1352" s="156"/>
      <c r="M1352" s="156"/>
      <c r="N1352" s="156"/>
      <c r="O1352" s="156"/>
      <c r="P1352" s="156"/>
      <c r="Q1352" s="156"/>
      <c r="R1352" s="156"/>
      <c r="S1352" s="156"/>
      <c r="T1352" s="156"/>
      <c r="U1352" s="157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L1352" s="81"/>
      <c r="AM1352" s="81"/>
      <c r="AN1352" s="81"/>
      <c r="AO1352" s="81"/>
      <c r="AP1352" s="81"/>
      <c r="AQ1352" s="81"/>
      <c r="AR1352" s="81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11"/>
      <c r="BF1352" s="11"/>
      <c r="BG1352" s="11"/>
      <c r="BH1352" s="11"/>
      <c r="BI1352" s="11"/>
      <c r="BJ1352" s="11"/>
      <c r="BK1352" s="11"/>
      <c r="BL1352" s="11"/>
      <c r="BN1352" s="36"/>
      <c r="BO1352" s="400"/>
      <c r="BP1352" s="81"/>
      <c r="BQ1352" s="81"/>
      <c r="BR1352" s="81"/>
      <c r="BS1352" s="81"/>
      <c r="BT1352" s="36"/>
      <c r="BU1352" s="36"/>
      <c r="BV1352" s="81"/>
      <c r="BW1352" s="81"/>
    </row>
    <row r="1353" spans="1:75" ht="15.75">
      <c r="A1353" s="395"/>
      <c r="B1353" s="396"/>
      <c r="C1353" s="156"/>
      <c r="D1353" s="271"/>
      <c r="E1353" s="156"/>
      <c r="F1353" s="156"/>
      <c r="G1353" s="156"/>
      <c r="H1353" s="156"/>
      <c r="I1353" s="156"/>
      <c r="J1353" s="156"/>
      <c r="K1353" s="156"/>
      <c r="L1353" s="156"/>
      <c r="M1353" s="156"/>
      <c r="N1353" s="156"/>
      <c r="O1353" s="156"/>
      <c r="P1353" s="156"/>
      <c r="Q1353" s="156"/>
      <c r="R1353" s="156"/>
      <c r="S1353" s="156"/>
      <c r="T1353" s="156"/>
      <c r="U1353" s="157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L1353" s="81"/>
      <c r="AM1353" s="81"/>
      <c r="AN1353" s="81"/>
      <c r="AO1353" s="81"/>
      <c r="AP1353" s="81"/>
      <c r="AQ1353" s="81"/>
      <c r="AR1353" s="81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11"/>
      <c r="BF1353" s="11"/>
      <c r="BG1353" s="11"/>
      <c r="BH1353" s="11"/>
      <c r="BI1353" s="11"/>
      <c r="BJ1353" s="11"/>
      <c r="BK1353" s="11"/>
      <c r="BL1353" s="11"/>
      <c r="BN1353" s="36"/>
      <c r="BO1353" s="400"/>
      <c r="BP1353" s="81"/>
      <c r="BQ1353" s="81"/>
      <c r="BR1353" s="81"/>
      <c r="BS1353" s="81"/>
      <c r="BT1353" s="36"/>
      <c r="BU1353" s="36"/>
      <c r="BV1353" s="81"/>
      <c r="BW1353" s="81"/>
    </row>
    <row r="1354" spans="1:75" ht="15.75">
      <c r="A1354" s="395"/>
      <c r="B1354" s="396"/>
      <c r="C1354" s="156"/>
      <c r="D1354" s="271"/>
      <c r="E1354" s="156"/>
      <c r="F1354" s="156"/>
      <c r="G1354" s="156"/>
      <c r="H1354" s="156"/>
      <c r="I1354" s="156"/>
      <c r="J1354" s="156"/>
      <c r="K1354" s="156"/>
      <c r="L1354" s="156"/>
      <c r="M1354" s="156"/>
      <c r="N1354" s="156"/>
      <c r="O1354" s="156"/>
      <c r="P1354" s="156"/>
      <c r="Q1354" s="156"/>
      <c r="R1354" s="156"/>
      <c r="S1354" s="156"/>
      <c r="T1354" s="156"/>
      <c r="U1354" s="157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L1354" s="81"/>
      <c r="AM1354" s="81"/>
      <c r="AN1354" s="81"/>
      <c r="AO1354" s="81"/>
      <c r="AP1354" s="81"/>
      <c r="AQ1354" s="81"/>
      <c r="AR1354" s="81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11"/>
      <c r="BF1354" s="11"/>
      <c r="BG1354" s="11"/>
      <c r="BH1354" s="11"/>
      <c r="BI1354" s="11"/>
      <c r="BJ1354" s="11"/>
      <c r="BK1354" s="11"/>
      <c r="BL1354" s="11"/>
      <c r="BN1354" s="36"/>
      <c r="BO1354" s="400"/>
      <c r="BP1354" s="81"/>
      <c r="BQ1354" s="81"/>
      <c r="BR1354" s="81"/>
      <c r="BS1354" s="81"/>
      <c r="BT1354" s="36"/>
      <c r="BU1354" s="36"/>
      <c r="BV1354" s="81"/>
      <c r="BW1354" s="81"/>
    </row>
    <row r="1355" spans="1:75" ht="15.75">
      <c r="A1355" s="395"/>
      <c r="B1355" s="396"/>
      <c r="C1355" s="156"/>
      <c r="D1355" s="271"/>
      <c r="E1355" s="156"/>
      <c r="F1355" s="156"/>
      <c r="G1355" s="156"/>
      <c r="H1355" s="156"/>
      <c r="I1355" s="156"/>
      <c r="J1355" s="156"/>
      <c r="K1355" s="156"/>
      <c r="L1355" s="156"/>
      <c r="M1355" s="156"/>
      <c r="N1355" s="156"/>
      <c r="O1355" s="156"/>
      <c r="P1355" s="156"/>
      <c r="Q1355" s="156"/>
      <c r="R1355" s="156"/>
      <c r="S1355" s="156"/>
      <c r="T1355" s="156"/>
      <c r="U1355" s="157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L1355" s="81"/>
      <c r="AM1355" s="81"/>
      <c r="AN1355" s="81"/>
      <c r="AO1355" s="81"/>
      <c r="AP1355" s="81"/>
      <c r="AQ1355" s="81"/>
      <c r="AR1355" s="81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11"/>
      <c r="BF1355" s="11"/>
      <c r="BG1355" s="11"/>
      <c r="BH1355" s="11"/>
      <c r="BI1355" s="11"/>
      <c r="BJ1355" s="11"/>
      <c r="BK1355" s="11"/>
      <c r="BL1355" s="11"/>
      <c r="BN1355" s="36"/>
      <c r="BO1355" s="400"/>
      <c r="BP1355" s="81"/>
      <c r="BQ1355" s="81"/>
      <c r="BR1355" s="81"/>
      <c r="BS1355" s="81"/>
      <c r="BT1355" s="36"/>
      <c r="BU1355" s="36"/>
      <c r="BV1355" s="81"/>
      <c r="BW1355" s="81"/>
    </row>
    <row r="1356" spans="1:75" ht="15.75">
      <c r="A1356" s="395"/>
      <c r="B1356" s="396"/>
      <c r="C1356" s="156"/>
      <c r="D1356" s="271"/>
      <c r="E1356" s="156"/>
      <c r="F1356" s="156"/>
      <c r="G1356" s="156"/>
      <c r="H1356" s="156"/>
      <c r="I1356" s="156"/>
      <c r="J1356" s="156"/>
      <c r="K1356" s="156"/>
      <c r="L1356" s="156"/>
      <c r="M1356" s="156"/>
      <c r="N1356" s="156"/>
      <c r="O1356" s="156"/>
      <c r="P1356" s="156"/>
      <c r="Q1356" s="156"/>
      <c r="R1356" s="156"/>
      <c r="S1356" s="156"/>
      <c r="T1356" s="156"/>
      <c r="U1356" s="157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L1356" s="81"/>
      <c r="AM1356" s="81"/>
      <c r="AN1356" s="81"/>
      <c r="AO1356" s="81"/>
      <c r="AP1356" s="81"/>
      <c r="AQ1356" s="81"/>
      <c r="AR1356" s="81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11"/>
      <c r="BF1356" s="11"/>
      <c r="BG1356" s="11"/>
      <c r="BH1356" s="11"/>
      <c r="BI1356" s="11"/>
      <c r="BJ1356" s="11"/>
      <c r="BK1356" s="11"/>
      <c r="BL1356" s="11"/>
      <c r="BN1356" s="36"/>
      <c r="BO1356" s="400"/>
      <c r="BP1356" s="81"/>
      <c r="BQ1356" s="81"/>
      <c r="BR1356" s="81"/>
      <c r="BS1356" s="81"/>
      <c r="BT1356" s="36"/>
      <c r="BU1356" s="36"/>
      <c r="BV1356" s="81"/>
      <c r="BW1356" s="81"/>
    </row>
    <row r="1357" spans="1:75" ht="15.75">
      <c r="A1357" s="395"/>
      <c r="B1357" s="396"/>
      <c r="C1357" s="156"/>
      <c r="D1357" s="271"/>
      <c r="E1357" s="156"/>
      <c r="F1357" s="156"/>
      <c r="G1357" s="156"/>
      <c r="H1357" s="156"/>
      <c r="I1357" s="156"/>
      <c r="J1357" s="156"/>
      <c r="K1357" s="156"/>
      <c r="L1357" s="156"/>
      <c r="M1357" s="156"/>
      <c r="N1357" s="156"/>
      <c r="O1357" s="156"/>
      <c r="P1357" s="156"/>
      <c r="Q1357" s="156"/>
      <c r="R1357" s="156"/>
      <c r="S1357" s="156"/>
      <c r="T1357" s="156"/>
      <c r="U1357" s="157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L1357" s="81"/>
      <c r="AM1357" s="81"/>
      <c r="AN1357" s="81"/>
      <c r="AO1357" s="81"/>
      <c r="AP1357" s="81"/>
      <c r="AQ1357" s="81"/>
      <c r="AR1357" s="81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11"/>
      <c r="BF1357" s="11"/>
      <c r="BG1357" s="11"/>
      <c r="BH1357" s="11"/>
      <c r="BI1357" s="11"/>
      <c r="BJ1357" s="11"/>
      <c r="BK1357" s="11"/>
      <c r="BL1357" s="11"/>
      <c r="BN1357" s="36"/>
      <c r="BO1357" s="400"/>
      <c r="BP1357" s="81"/>
      <c r="BQ1357" s="81"/>
      <c r="BR1357" s="81"/>
      <c r="BS1357" s="81"/>
      <c r="BT1357" s="36"/>
      <c r="BU1357" s="36"/>
      <c r="BV1357" s="81"/>
      <c r="BW1357" s="81"/>
    </row>
    <row r="1358" spans="1:75" ht="15.75">
      <c r="A1358" s="395"/>
      <c r="B1358" s="396"/>
      <c r="C1358" s="156"/>
      <c r="D1358" s="271"/>
      <c r="E1358" s="156"/>
      <c r="F1358" s="156"/>
      <c r="G1358" s="156"/>
      <c r="H1358" s="156"/>
      <c r="I1358" s="156"/>
      <c r="J1358" s="156"/>
      <c r="K1358" s="156"/>
      <c r="L1358" s="156"/>
      <c r="M1358" s="156"/>
      <c r="N1358" s="156"/>
      <c r="O1358" s="156"/>
      <c r="P1358" s="156"/>
      <c r="Q1358" s="156"/>
      <c r="R1358" s="156"/>
      <c r="S1358" s="156"/>
      <c r="T1358" s="156"/>
      <c r="U1358" s="157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L1358" s="81"/>
      <c r="AM1358" s="81"/>
      <c r="AN1358" s="81"/>
      <c r="AO1358" s="81"/>
      <c r="AP1358" s="81"/>
      <c r="AQ1358" s="81"/>
      <c r="AR1358" s="81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11"/>
      <c r="BF1358" s="11"/>
      <c r="BG1358" s="11"/>
      <c r="BH1358" s="11"/>
      <c r="BI1358" s="11"/>
      <c r="BJ1358" s="11"/>
      <c r="BK1358" s="11"/>
      <c r="BL1358" s="11"/>
      <c r="BN1358" s="36"/>
      <c r="BO1358" s="400"/>
      <c r="BP1358" s="81"/>
      <c r="BQ1358" s="81"/>
      <c r="BR1358" s="81"/>
      <c r="BS1358" s="81"/>
      <c r="BT1358" s="36"/>
      <c r="BU1358" s="36"/>
      <c r="BV1358" s="81"/>
      <c r="BW1358" s="81"/>
    </row>
    <row r="1359" spans="1:75" ht="15.75">
      <c r="A1359" s="395"/>
      <c r="B1359" s="396"/>
      <c r="C1359" s="156"/>
      <c r="D1359" s="271"/>
      <c r="E1359" s="156"/>
      <c r="F1359" s="156"/>
      <c r="G1359" s="156"/>
      <c r="H1359" s="156"/>
      <c r="I1359" s="156"/>
      <c r="J1359" s="156"/>
      <c r="K1359" s="156"/>
      <c r="L1359" s="156"/>
      <c r="M1359" s="156"/>
      <c r="N1359" s="156"/>
      <c r="O1359" s="156"/>
      <c r="P1359" s="156"/>
      <c r="Q1359" s="156"/>
      <c r="R1359" s="156"/>
      <c r="S1359" s="156"/>
      <c r="T1359" s="156"/>
      <c r="U1359" s="157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L1359" s="81"/>
      <c r="AM1359" s="81"/>
      <c r="AN1359" s="81"/>
      <c r="AO1359" s="81"/>
      <c r="AP1359" s="81"/>
      <c r="AQ1359" s="81"/>
      <c r="AR1359" s="81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11"/>
      <c r="BF1359" s="11"/>
      <c r="BG1359" s="11"/>
      <c r="BH1359" s="11"/>
      <c r="BI1359" s="11"/>
      <c r="BJ1359" s="11"/>
      <c r="BK1359" s="11"/>
      <c r="BL1359" s="11"/>
      <c r="BN1359" s="36"/>
      <c r="BO1359" s="400"/>
      <c r="BP1359" s="81"/>
      <c r="BQ1359" s="81"/>
      <c r="BR1359" s="81"/>
      <c r="BS1359" s="81"/>
      <c r="BT1359" s="36"/>
      <c r="BU1359" s="36"/>
      <c r="BV1359" s="81"/>
      <c r="BW1359" s="81"/>
    </row>
    <row r="1360" spans="1:75" ht="15.75">
      <c r="A1360" s="395"/>
      <c r="B1360" s="396"/>
      <c r="C1360" s="156"/>
      <c r="D1360" s="271"/>
      <c r="E1360" s="156"/>
      <c r="F1360" s="156"/>
      <c r="G1360" s="156"/>
      <c r="H1360" s="156"/>
      <c r="I1360" s="156"/>
      <c r="J1360" s="156"/>
      <c r="K1360" s="156"/>
      <c r="L1360" s="156"/>
      <c r="M1360" s="156"/>
      <c r="N1360" s="156"/>
      <c r="O1360" s="156"/>
      <c r="P1360" s="156"/>
      <c r="Q1360" s="156"/>
      <c r="R1360" s="156"/>
      <c r="S1360" s="156"/>
      <c r="T1360" s="156"/>
      <c r="U1360" s="157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L1360" s="81"/>
      <c r="AM1360" s="81"/>
      <c r="AN1360" s="81"/>
      <c r="AO1360" s="81"/>
      <c r="AP1360" s="81"/>
      <c r="AQ1360" s="81"/>
      <c r="AR1360" s="81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11"/>
      <c r="BF1360" s="11"/>
      <c r="BG1360" s="11"/>
      <c r="BH1360" s="11"/>
      <c r="BI1360" s="11"/>
      <c r="BJ1360" s="11"/>
      <c r="BK1360" s="11"/>
      <c r="BL1360" s="11"/>
      <c r="BN1360" s="36"/>
      <c r="BO1360" s="400"/>
      <c r="BP1360" s="81"/>
      <c r="BQ1360" s="81"/>
      <c r="BR1360" s="81"/>
      <c r="BS1360" s="81"/>
      <c r="BT1360" s="36"/>
      <c r="BU1360" s="36"/>
      <c r="BV1360" s="81"/>
      <c r="BW1360" s="81"/>
    </row>
    <row r="1361" spans="1:75" ht="15.75">
      <c r="A1361" s="395"/>
      <c r="B1361" s="396"/>
      <c r="C1361" s="156"/>
      <c r="D1361" s="271"/>
      <c r="E1361" s="156"/>
      <c r="F1361" s="156"/>
      <c r="G1361" s="156"/>
      <c r="H1361" s="156"/>
      <c r="I1361" s="156"/>
      <c r="J1361" s="156"/>
      <c r="K1361" s="156"/>
      <c r="L1361" s="156"/>
      <c r="M1361" s="156"/>
      <c r="N1361" s="156"/>
      <c r="O1361" s="156"/>
      <c r="P1361" s="156"/>
      <c r="Q1361" s="156"/>
      <c r="R1361" s="156"/>
      <c r="S1361" s="156"/>
      <c r="T1361" s="156"/>
      <c r="U1361" s="157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L1361" s="81"/>
      <c r="AM1361" s="81"/>
      <c r="AN1361" s="81"/>
      <c r="AO1361" s="81"/>
      <c r="AP1361" s="81"/>
      <c r="AQ1361" s="81"/>
      <c r="AR1361" s="81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11"/>
      <c r="BF1361" s="11"/>
      <c r="BG1361" s="11"/>
      <c r="BH1361" s="11"/>
      <c r="BI1361" s="11"/>
      <c r="BJ1361" s="11"/>
      <c r="BK1361" s="11"/>
      <c r="BL1361" s="11"/>
      <c r="BN1361" s="36"/>
      <c r="BO1361" s="400"/>
      <c r="BP1361" s="81"/>
      <c r="BQ1361" s="81"/>
      <c r="BR1361" s="81"/>
      <c r="BS1361" s="81"/>
      <c r="BT1361" s="36"/>
      <c r="BU1361" s="36"/>
      <c r="BV1361" s="81"/>
      <c r="BW1361" s="81"/>
    </row>
    <row r="1362" spans="1:75" ht="15.75">
      <c r="A1362" s="395"/>
      <c r="B1362" s="396"/>
      <c r="C1362" s="156"/>
      <c r="D1362" s="271"/>
      <c r="E1362" s="156"/>
      <c r="F1362" s="156"/>
      <c r="G1362" s="156"/>
      <c r="H1362" s="156"/>
      <c r="I1362" s="156"/>
      <c r="J1362" s="156"/>
      <c r="K1362" s="156"/>
      <c r="L1362" s="156"/>
      <c r="M1362" s="156"/>
      <c r="N1362" s="156"/>
      <c r="O1362" s="156"/>
      <c r="P1362" s="156"/>
      <c r="Q1362" s="156"/>
      <c r="R1362" s="156"/>
      <c r="S1362" s="156"/>
      <c r="T1362" s="156"/>
      <c r="U1362" s="157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L1362" s="81"/>
      <c r="AM1362" s="81"/>
      <c r="AN1362" s="81"/>
      <c r="AO1362" s="81"/>
      <c r="AP1362" s="81"/>
      <c r="AQ1362" s="81"/>
      <c r="AR1362" s="81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11"/>
      <c r="BF1362" s="11"/>
      <c r="BG1362" s="11"/>
      <c r="BH1362" s="11"/>
      <c r="BI1362" s="11"/>
      <c r="BJ1362" s="11"/>
      <c r="BK1362" s="11"/>
      <c r="BL1362" s="11"/>
      <c r="BN1362" s="36"/>
      <c r="BO1362" s="400"/>
      <c r="BP1362" s="81"/>
      <c r="BQ1362" s="81"/>
      <c r="BR1362" s="81"/>
      <c r="BS1362" s="81"/>
      <c r="BT1362" s="36"/>
      <c r="BU1362" s="36"/>
      <c r="BV1362" s="81"/>
      <c r="BW1362" s="81"/>
    </row>
    <row r="1363" spans="1:75" ht="15.75">
      <c r="A1363" s="395"/>
      <c r="B1363" s="396"/>
      <c r="C1363" s="156"/>
      <c r="D1363" s="271"/>
      <c r="E1363" s="156"/>
      <c r="F1363" s="156"/>
      <c r="G1363" s="156"/>
      <c r="H1363" s="156"/>
      <c r="I1363" s="156"/>
      <c r="J1363" s="156"/>
      <c r="K1363" s="156"/>
      <c r="L1363" s="156"/>
      <c r="M1363" s="156"/>
      <c r="N1363" s="156"/>
      <c r="O1363" s="156"/>
      <c r="P1363" s="156"/>
      <c r="Q1363" s="156"/>
      <c r="R1363" s="156"/>
      <c r="S1363" s="156"/>
      <c r="T1363" s="156"/>
      <c r="U1363" s="157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L1363" s="81"/>
      <c r="AM1363" s="81"/>
      <c r="AN1363" s="81"/>
      <c r="AO1363" s="81"/>
      <c r="AP1363" s="81"/>
      <c r="AQ1363" s="81"/>
      <c r="AR1363" s="81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11"/>
      <c r="BF1363" s="11"/>
      <c r="BG1363" s="11"/>
      <c r="BH1363" s="11"/>
      <c r="BI1363" s="11"/>
      <c r="BJ1363" s="11"/>
      <c r="BK1363" s="11"/>
      <c r="BL1363" s="11"/>
      <c r="BN1363" s="36"/>
      <c r="BO1363" s="400"/>
      <c r="BP1363" s="81"/>
      <c r="BQ1363" s="81"/>
      <c r="BR1363" s="81"/>
      <c r="BS1363" s="81"/>
      <c r="BT1363" s="36"/>
      <c r="BU1363" s="36"/>
      <c r="BV1363" s="81"/>
      <c r="BW1363" s="81"/>
    </row>
    <row r="1364" spans="1:75" ht="15.75">
      <c r="A1364" s="395"/>
      <c r="B1364" s="396"/>
      <c r="C1364" s="156"/>
      <c r="D1364" s="271"/>
      <c r="E1364" s="156"/>
      <c r="F1364" s="156"/>
      <c r="G1364" s="156"/>
      <c r="H1364" s="156"/>
      <c r="I1364" s="156"/>
      <c r="J1364" s="156"/>
      <c r="K1364" s="156"/>
      <c r="L1364" s="156"/>
      <c r="M1364" s="156"/>
      <c r="N1364" s="156"/>
      <c r="O1364" s="156"/>
      <c r="P1364" s="156"/>
      <c r="Q1364" s="156"/>
      <c r="R1364" s="156"/>
      <c r="S1364" s="156"/>
      <c r="T1364" s="156"/>
      <c r="U1364" s="157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L1364" s="81"/>
      <c r="AM1364" s="81"/>
      <c r="AN1364" s="81"/>
      <c r="AO1364" s="81"/>
      <c r="AP1364" s="81"/>
      <c r="AQ1364" s="81"/>
      <c r="AR1364" s="81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11"/>
      <c r="BF1364" s="11"/>
      <c r="BG1364" s="11"/>
      <c r="BH1364" s="11"/>
      <c r="BI1364" s="11"/>
      <c r="BJ1364" s="11"/>
      <c r="BK1364" s="11"/>
      <c r="BL1364" s="11"/>
      <c r="BN1364" s="36"/>
      <c r="BO1364" s="400"/>
      <c r="BP1364" s="81"/>
      <c r="BQ1364" s="81"/>
      <c r="BR1364" s="81"/>
      <c r="BS1364" s="81"/>
      <c r="BT1364" s="36"/>
      <c r="BU1364" s="36"/>
      <c r="BV1364" s="81"/>
      <c r="BW1364" s="81"/>
    </row>
    <row r="1365" spans="1:75" ht="15.75">
      <c r="A1365" s="395"/>
      <c r="B1365" s="396"/>
      <c r="C1365" s="156"/>
      <c r="D1365" s="271"/>
      <c r="E1365" s="156"/>
      <c r="F1365" s="156"/>
      <c r="G1365" s="156"/>
      <c r="H1365" s="156"/>
      <c r="I1365" s="156"/>
      <c r="J1365" s="156"/>
      <c r="K1365" s="156"/>
      <c r="L1365" s="156"/>
      <c r="M1365" s="156"/>
      <c r="N1365" s="156"/>
      <c r="O1365" s="156"/>
      <c r="P1365" s="156"/>
      <c r="Q1365" s="156"/>
      <c r="R1365" s="156"/>
      <c r="S1365" s="156"/>
      <c r="T1365" s="156"/>
      <c r="U1365" s="157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L1365" s="81"/>
      <c r="AM1365" s="81"/>
      <c r="AN1365" s="81"/>
      <c r="AO1365" s="81"/>
      <c r="AP1365" s="81"/>
      <c r="AQ1365" s="81"/>
      <c r="AR1365" s="81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11"/>
      <c r="BF1365" s="11"/>
      <c r="BG1365" s="11"/>
      <c r="BH1365" s="11"/>
      <c r="BI1365" s="11"/>
      <c r="BJ1365" s="11"/>
      <c r="BK1365" s="11"/>
      <c r="BL1365" s="11"/>
      <c r="BN1365" s="36"/>
      <c r="BO1365" s="400"/>
      <c r="BP1365" s="81"/>
      <c r="BQ1365" s="81"/>
      <c r="BR1365" s="81"/>
      <c r="BS1365" s="81"/>
      <c r="BT1365" s="36"/>
      <c r="BU1365" s="36"/>
      <c r="BV1365" s="81"/>
      <c r="BW1365" s="81"/>
    </row>
    <row r="1366" spans="1:75" ht="15.75">
      <c r="A1366" s="395"/>
      <c r="B1366" s="396"/>
      <c r="C1366" s="156"/>
      <c r="D1366" s="271"/>
      <c r="E1366" s="156"/>
      <c r="F1366" s="156"/>
      <c r="G1366" s="156"/>
      <c r="H1366" s="156"/>
      <c r="I1366" s="156"/>
      <c r="J1366" s="156"/>
      <c r="K1366" s="156"/>
      <c r="L1366" s="156"/>
      <c r="M1366" s="156"/>
      <c r="N1366" s="156"/>
      <c r="O1366" s="156"/>
      <c r="P1366" s="156"/>
      <c r="Q1366" s="156"/>
      <c r="R1366" s="156"/>
      <c r="S1366" s="156"/>
      <c r="T1366" s="156"/>
      <c r="U1366" s="157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L1366" s="81"/>
      <c r="AM1366" s="81"/>
      <c r="AN1366" s="81"/>
      <c r="AO1366" s="81"/>
      <c r="AP1366" s="81"/>
      <c r="AQ1366" s="81"/>
      <c r="AR1366" s="81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11"/>
      <c r="BF1366" s="11"/>
      <c r="BG1366" s="11"/>
      <c r="BH1366" s="11"/>
      <c r="BI1366" s="11"/>
      <c r="BJ1366" s="11"/>
      <c r="BK1366" s="11"/>
      <c r="BL1366" s="11"/>
      <c r="BN1366" s="36"/>
      <c r="BO1366" s="400"/>
      <c r="BP1366" s="81"/>
      <c r="BQ1366" s="81"/>
      <c r="BR1366" s="81"/>
      <c r="BS1366" s="81"/>
      <c r="BT1366" s="36"/>
      <c r="BU1366" s="36"/>
      <c r="BV1366" s="81"/>
      <c r="BW1366" s="81"/>
    </row>
    <row r="1367" spans="1:75" ht="15.75">
      <c r="A1367" s="395"/>
      <c r="B1367" s="396"/>
      <c r="C1367" s="156"/>
      <c r="D1367" s="271"/>
      <c r="E1367" s="156"/>
      <c r="F1367" s="156"/>
      <c r="G1367" s="156"/>
      <c r="H1367" s="156"/>
      <c r="I1367" s="156"/>
      <c r="J1367" s="156"/>
      <c r="K1367" s="156"/>
      <c r="L1367" s="156"/>
      <c r="M1367" s="156"/>
      <c r="N1367" s="156"/>
      <c r="O1367" s="156"/>
      <c r="P1367" s="156"/>
      <c r="Q1367" s="156"/>
      <c r="R1367" s="156"/>
      <c r="S1367" s="156"/>
      <c r="T1367" s="156"/>
      <c r="U1367" s="157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L1367" s="81"/>
      <c r="AM1367" s="81"/>
      <c r="AN1367" s="81"/>
      <c r="AO1367" s="81"/>
      <c r="AP1367" s="81"/>
      <c r="AQ1367" s="81"/>
      <c r="AR1367" s="81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11"/>
      <c r="BF1367" s="11"/>
      <c r="BG1367" s="11"/>
      <c r="BH1367" s="11"/>
      <c r="BI1367" s="11"/>
      <c r="BJ1367" s="11"/>
      <c r="BK1367" s="11"/>
      <c r="BL1367" s="11"/>
      <c r="BN1367" s="36"/>
      <c r="BO1367" s="400"/>
      <c r="BP1367" s="81"/>
      <c r="BQ1367" s="81"/>
      <c r="BR1367" s="81"/>
      <c r="BS1367" s="81"/>
      <c r="BT1367" s="36"/>
      <c r="BU1367" s="36"/>
      <c r="BV1367" s="81"/>
      <c r="BW1367" s="81"/>
    </row>
    <row r="1368" spans="1:75" ht="15.75">
      <c r="A1368" s="395"/>
      <c r="B1368" s="396"/>
      <c r="C1368" s="156"/>
      <c r="D1368" s="271"/>
      <c r="E1368" s="156"/>
      <c r="F1368" s="156"/>
      <c r="G1368" s="156"/>
      <c r="H1368" s="156"/>
      <c r="I1368" s="156"/>
      <c r="J1368" s="156"/>
      <c r="K1368" s="156"/>
      <c r="L1368" s="156"/>
      <c r="M1368" s="156"/>
      <c r="N1368" s="156"/>
      <c r="O1368" s="156"/>
      <c r="P1368" s="156"/>
      <c r="Q1368" s="156"/>
      <c r="R1368" s="156"/>
      <c r="S1368" s="156"/>
      <c r="T1368" s="156"/>
      <c r="U1368" s="157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L1368" s="81"/>
      <c r="AM1368" s="81"/>
      <c r="AN1368" s="81"/>
      <c r="AO1368" s="81"/>
      <c r="AP1368" s="81"/>
      <c r="AQ1368" s="81"/>
      <c r="AR1368" s="81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11"/>
      <c r="BF1368" s="11"/>
      <c r="BG1368" s="11"/>
      <c r="BH1368" s="11"/>
      <c r="BI1368" s="11"/>
      <c r="BJ1368" s="11"/>
      <c r="BK1368" s="11"/>
      <c r="BL1368" s="11"/>
      <c r="BN1368" s="36"/>
      <c r="BO1368" s="400"/>
      <c r="BP1368" s="81"/>
      <c r="BQ1368" s="81"/>
      <c r="BR1368" s="81"/>
      <c r="BS1368" s="81"/>
      <c r="BT1368" s="36"/>
      <c r="BU1368" s="36"/>
      <c r="BV1368" s="81"/>
      <c r="BW1368" s="81"/>
    </row>
    <row r="1369" spans="1:75" ht="15.75">
      <c r="A1369" s="395"/>
      <c r="B1369" s="396"/>
      <c r="C1369" s="156"/>
      <c r="D1369" s="271"/>
      <c r="E1369" s="156"/>
      <c r="F1369" s="156"/>
      <c r="G1369" s="156"/>
      <c r="H1369" s="156"/>
      <c r="I1369" s="156"/>
      <c r="J1369" s="156"/>
      <c r="K1369" s="156"/>
      <c r="L1369" s="156"/>
      <c r="M1369" s="156"/>
      <c r="N1369" s="156"/>
      <c r="O1369" s="156"/>
      <c r="P1369" s="156"/>
      <c r="Q1369" s="156"/>
      <c r="R1369" s="156"/>
      <c r="S1369" s="156"/>
      <c r="T1369" s="156"/>
      <c r="U1369" s="157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L1369" s="81"/>
      <c r="AM1369" s="81"/>
      <c r="AN1369" s="81"/>
      <c r="AO1369" s="81"/>
      <c r="AP1369" s="81"/>
      <c r="AQ1369" s="81"/>
      <c r="AR1369" s="81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11"/>
      <c r="BF1369" s="11"/>
      <c r="BG1369" s="11"/>
      <c r="BH1369" s="11"/>
      <c r="BI1369" s="11"/>
      <c r="BJ1369" s="11"/>
      <c r="BK1369" s="11"/>
      <c r="BL1369" s="11"/>
      <c r="BN1369" s="36"/>
      <c r="BO1369" s="400"/>
      <c r="BP1369" s="81"/>
      <c r="BQ1369" s="81"/>
      <c r="BR1369" s="81"/>
      <c r="BS1369" s="81"/>
      <c r="BT1369" s="36"/>
      <c r="BU1369" s="36"/>
      <c r="BV1369" s="81"/>
      <c r="BW1369" s="81"/>
    </row>
    <row r="1370" spans="1:75" ht="15.75">
      <c r="A1370" s="395"/>
      <c r="B1370" s="396"/>
      <c r="C1370" s="156"/>
      <c r="D1370" s="271"/>
      <c r="E1370" s="156"/>
      <c r="F1370" s="156"/>
      <c r="G1370" s="156"/>
      <c r="H1370" s="156"/>
      <c r="I1370" s="156"/>
      <c r="J1370" s="156"/>
      <c r="K1370" s="156"/>
      <c r="L1370" s="156"/>
      <c r="M1370" s="156"/>
      <c r="N1370" s="156"/>
      <c r="O1370" s="156"/>
      <c r="P1370" s="156"/>
      <c r="Q1370" s="156"/>
      <c r="R1370" s="156"/>
      <c r="S1370" s="156"/>
      <c r="T1370" s="156"/>
      <c r="U1370" s="157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L1370" s="81"/>
      <c r="AM1370" s="81"/>
      <c r="AN1370" s="81"/>
      <c r="AO1370" s="81"/>
      <c r="AP1370" s="81"/>
      <c r="AQ1370" s="81"/>
      <c r="AR1370" s="81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11"/>
      <c r="BF1370" s="11"/>
      <c r="BG1370" s="11"/>
      <c r="BH1370" s="11"/>
      <c r="BI1370" s="11"/>
      <c r="BJ1370" s="11"/>
      <c r="BK1370" s="11"/>
      <c r="BL1370" s="11"/>
      <c r="BN1370" s="36"/>
      <c r="BO1370" s="400"/>
      <c r="BP1370" s="81"/>
      <c r="BQ1370" s="81"/>
      <c r="BR1370" s="81"/>
      <c r="BS1370" s="81"/>
      <c r="BT1370" s="36"/>
      <c r="BU1370" s="36"/>
      <c r="BV1370" s="81"/>
      <c r="BW1370" s="81"/>
    </row>
    <row r="1371" spans="1:75" ht="15.75">
      <c r="A1371" s="395"/>
      <c r="B1371" s="396"/>
      <c r="C1371" s="156"/>
      <c r="D1371" s="271"/>
      <c r="E1371" s="156"/>
      <c r="F1371" s="156"/>
      <c r="G1371" s="156"/>
      <c r="H1371" s="156"/>
      <c r="I1371" s="156"/>
      <c r="J1371" s="156"/>
      <c r="K1371" s="156"/>
      <c r="L1371" s="156"/>
      <c r="M1371" s="156"/>
      <c r="N1371" s="156"/>
      <c r="O1371" s="156"/>
      <c r="P1371" s="156"/>
      <c r="Q1371" s="156"/>
      <c r="R1371" s="156"/>
      <c r="S1371" s="156"/>
      <c r="T1371" s="156"/>
      <c r="U1371" s="157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L1371" s="81"/>
      <c r="AM1371" s="81"/>
      <c r="AN1371" s="81"/>
      <c r="AO1371" s="81"/>
      <c r="AP1371" s="81"/>
      <c r="AQ1371" s="81"/>
      <c r="AR1371" s="81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11"/>
      <c r="BF1371" s="11"/>
      <c r="BG1371" s="11"/>
      <c r="BH1371" s="11"/>
      <c r="BI1371" s="11"/>
      <c r="BJ1371" s="11"/>
      <c r="BK1371" s="11"/>
      <c r="BL1371" s="11"/>
      <c r="BN1371" s="36"/>
      <c r="BO1371" s="400"/>
      <c r="BP1371" s="81"/>
      <c r="BQ1371" s="81"/>
      <c r="BR1371" s="81"/>
      <c r="BS1371" s="81"/>
      <c r="BT1371" s="36"/>
      <c r="BU1371" s="36"/>
      <c r="BV1371" s="81"/>
      <c r="BW1371" s="81"/>
    </row>
    <row r="1372" spans="1:75" ht="15.75">
      <c r="A1372" s="395"/>
      <c r="B1372" s="396"/>
      <c r="C1372" s="156"/>
      <c r="D1372" s="271"/>
      <c r="E1372" s="156"/>
      <c r="F1372" s="156"/>
      <c r="G1372" s="156"/>
      <c r="H1372" s="156"/>
      <c r="I1372" s="156"/>
      <c r="J1372" s="156"/>
      <c r="K1372" s="156"/>
      <c r="L1372" s="156"/>
      <c r="M1372" s="156"/>
      <c r="N1372" s="156"/>
      <c r="O1372" s="156"/>
      <c r="P1372" s="156"/>
      <c r="Q1372" s="156"/>
      <c r="R1372" s="156"/>
      <c r="S1372" s="156"/>
      <c r="T1372" s="156"/>
      <c r="U1372" s="157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L1372" s="81"/>
      <c r="AM1372" s="81"/>
      <c r="AN1372" s="81"/>
      <c r="AO1372" s="81"/>
      <c r="AP1372" s="81"/>
      <c r="AQ1372" s="81"/>
      <c r="AR1372" s="81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11"/>
      <c r="BF1372" s="11"/>
      <c r="BG1372" s="11"/>
      <c r="BH1372" s="11"/>
      <c r="BI1372" s="11"/>
      <c r="BJ1372" s="11"/>
      <c r="BK1372" s="11"/>
      <c r="BL1372" s="11"/>
      <c r="BN1372" s="36"/>
      <c r="BO1372" s="400"/>
      <c r="BP1372" s="81"/>
      <c r="BQ1372" s="81"/>
      <c r="BR1372" s="81"/>
      <c r="BS1372" s="81"/>
      <c r="BT1372" s="36"/>
      <c r="BU1372" s="36"/>
      <c r="BV1372" s="81"/>
      <c r="BW1372" s="81"/>
    </row>
    <row r="1373" spans="1:75" ht="15.75">
      <c r="A1373" s="395"/>
      <c r="B1373" s="396"/>
      <c r="C1373" s="156"/>
      <c r="D1373" s="271"/>
      <c r="E1373" s="156"/>
      <c r="F1373" s="156"/>
      <c r="G1373" s="156"/>
      <c r="H1373" s="156"/>
      <c r="I1373" s="156"/>
      <c r="J1373" s="156"/>
      <c r="K1373" s="156"/>
      <c r="L1373" s="156"/>
      <c r="M1373" s="156"/>
      <c r="N1373" s="156"/>
      <c r="O1373" s="156"/>
      <c r="P1373" s="156"/>
      <c r="Q1373" s="156"/>
      <c r="R1373" s="156"/>
      <c r="S1373" s="156"/>
      <c r="T1373" s="156"/>
      <c r="U1373" s="157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L1373" s="81"/>
      <c r="AM1373" s="81"/>
      <c r="AN1373" s="81"/>
      <c r="AO1373" s="81"/>
      <c r="AP1373" s="81"/>
      <c r="AQ1373" s="81"/>
      <c r="AR1373" s="81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11"/>
      <c r="BF1373" s="11"/>
      <c r="BG1373" s="11"/>
      <c r="BH1373" s="11"/>
      <c r="BI1373" s="11"/>
      <c r="BJ1373" s="11"/>
      <c r="BK1373" s="11"/>
      <c r="BL1373" s="11"/>
      <c r="BN1373" s="36"/>
      <c r="BO1373" s="400"/>
      <c r="BP1373" s="81"/>
      <c r="BQ1373" s="81"/>
      <c r="BR1373" s="81"/>
      <c r="BS1373" s="81"/>
      <c r="BT1373" s="36"/>
      <c r="BU1373" s="36"/>
      <c r="BV1373" s="81"/>
      <c r="BW1373" s="81"/>
    </row>
    <row r="1374" spans="1:75" ht="15.75">
      <c r="A1374" s="395"/>
      <c r="B1374" s="396"/>
      <c r="C1374" s="156"/>
      <c r="D1374" s="271"/>
      <c r="E1374" s="156"/>
      <c r="F1374" s="156"/>
      <c r="G1374" s="156"/>
      <c r="H1374" s="156"/>
      <c r="I1374" s="156"/>
      <c r="J1374" s="156"/>
      <c r="K1374" s="156"/>
      <c r="L1374" s="156"/>
      <c r="M1374" s="156"/>
      <c r="N1374" s="156"/>
      <c r="O1374" s="156"/>
      <c r="P1374" s="156"/>
      <c r="Q1374" s="156"/>
      <c r="R1374" s="156"/>
      <c r="S1374" s="156"/>
      <c r="T1374" s="156"/>
      <c r="U1374" s="157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L1374" s="81"/>
      <c r="AM1374" s="81"/>
      <c r="AN1374" s="81"/>
      <c r="AO1374" s="81"/>
      <c r="AP1374" s="81"/>
      <c r="AQ1374" s="81"/>
      <c r="AR1374" s="81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11"/>
      <c r="BF1374" s="11"/>
      <c r="BG1374" s="11"/>
      <c r="BH1374" s="11"/>
      <c r="BI1374" s="11"/>
      <c r="BJ1374" s="11"/>
      <c r="BK1374" s="11"/>
      <c r="BL1374" s="11"/>
      <c r="BN1374" s="36"/>
      <c r="BO1374" s="400"/>
      <c r="BP1374" s="81"/>
      <c r="BQ1374" s="81"/>
      <c r="BR1374" s="81"/>
      <c r="BS1374" s="81"/>
      <c r="BT1374" s="36"/>
      <c r="BU1374" s="36"/>
      <c r="BV1374" s="81"/>
      <c r="BW1374" s="81"/>
    </row>
    <row r="1375" spans="1:75" ht="15.75">
      <c r="A1375" s="395"/>
      <c r="B1375" s="396"/>
      <c r="C1375" s="156"/>
      <c r="D1375" s="271"/>
      <c r="E1375" s="156"/>
      <c r="F1375" s="156"/>
      <c r="G1375" s="156"/>
      <c r="H1375" s="156"/>
      <c r="I1375" s="156"/>
      <c r="J1375" s="156"/>
      <c r="K1375" s="156"/>
      <c r="L1375" s="156"/>
      <c r="M1375" s="156"/>
      <c r="N1375" s="156"/>
      <c r="O1375" s="156"/>
      <c r="P1375" s="156"/>
      <c r="Q1375" s="156"/>
      <c r="R1375" s="156"/>
      <c r="S1375" s="156"/>
      <c r="T1375" s="156"/>
      <c r="U1375" s="157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L1375" s="81"/>
      <c r="AM1375" s="81"/>
      <c r="AN1375" s="81"/>
      <c r="AO1375" s="81"/>
      <c r="AP1375" s="81"/>
      <c r="AQ1375" s="81"/>
      <c r="AR1375" s="81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11"/>
      <c r="BF1375" s="11"/>
      <c r="BG1375" s="11"/>
      <c r="BH1375" s="11"/>
      <c r="BI1375" s="11"/>
      <c r="BJ1375" s="11"/>
      <c r="BK1375" s="11"/>
      <c r="BL1375" s="11"/>
      <c r="BN1375" s="36"/>
      <c r="BO1375" s="400"/>
      <c r="BP1375" s="81"/>
      <c r="BQ1375" s="81"/>
      <c r="BR1375" s="81"/>
      <c r="BS1375" s="81"/>
      <c r="BT1375" s="36"/>
      <c r="BU1375" s="36"/>
      <c r="BV1375" s="81"/>
      <c r="BW1375" s="81"/>
    </row>
    <row r="1376" spans="1:75" ht="15.75">
      <c r="A1376" s="395"/>
      <c r="B1376" s="396"/>
      <c r="C1376" s="156"/>
      <c r="D1376" s="271"/>
      <c r="E1376" s="156"/>
      <c r="F1376" s="156"/>
      <c r="G1376" s="156"/>
      <c r="H1376" s="156"/>
      <c r="I1376" s="156"/>
      <c r="J1376" s="156"/>
      <c r="K1376" s="156"/>
      <c r="L1376" s="156"/>
      <c r="M1376" s="156"/>
      <c r="N1376" s="156"/>
      <c r="O1376" s="156"/>
      <c r="P1376" s="156"/>
      <c r="Q1376" s="156"/>
      <c r="R1376" s="156"/>
      <c r="S1376" s="156"/>
      <c r="T1376" s="156"/>
      <c r="U1376" s="157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L1376" s="81"/>
      <c r="AM1376" s="81"/>
      <c r="AN1376" s="81"/>
      <c r="AO1376" s="81"/>
      <c r="AP1376" s="81"/>
      <c r="AQ1376" s="81"/>
      <c r="AR1376" s="81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11"/>
      <c r="BF1376" s="11"/>
      <c r="BG1376" s="11"/>
      <c r="BH1376" s="11"/>
      <c r="BI1376" s="11"/>
      <c r="BJ1376" s="11"/>
      <c r="BK1376" s="11"/>
      <c r="BL1376" s="11"/>
      <c r="BN1376" s="36"/>
      <c r="BO1376" s="400"/>
      <c r="BP1376" s="81"/>
      <c r="BQ1376" s="81"/>
      <c r="BR1376" s="81"/>
      <c r="BS1376" s="81"/>
      <c r="BT1376" s="36"/>
      <c r="BU1376" s="36"/>
      <c r="BV1376" s="81"/>
      <c r="BW1376" s="81"/>
    </row>
    <row r="1377" spans="1:75" ht="15.75">
      <c r="A1377" s="395"/>
      <c r="B1377" s="396"/>
      <c r="C1377" s="156"/>
      <c r="D1377" s="271"/>
      <c r="E1377" s="156"/>
      <c r="F1377" s="156"/>
      <c r="G1377" s="156"/>
      <c r="H1377" s="156"/>
      <c r="I1377" s="156"/>
      <c r="J1377" s="156"/>
      <c r="K1377" s="156"/>
      <c r="L1377" s="156"/>
      <c r="M1377" s="156"/>
      <c r="N1377" s="156"/>
      <c r="O1377" s="156"/>
      <c r="P1377" s="156"/>
      <c r="Q1377" s="156"/>
      <c r="R1377" s="156"/>
      <c r="S1377" s="156"/>
      <c r="T1377" s="156"/>
      <c r="U1377" s="157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L1377" s="81"/>
      <c r="AM1377" s="81"/>
      <c r="AN1377" s="81"/>
      <c r="AO1377" s="81"/>
      <c r="AP1377" s="81"/>
      <c r="AQ1377" s="81"/>
      <c r="AR1377" s="81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11"/>
      <c r="BF1377" s="11"/>
      <c r="BG1377" s="11"/>
      <c r="BH1377" s="11"/>
      <c r="BI1377" s="11"/>
      <c r="BJ1377" s="11"/>
      <c r="BK1377" s="11"/>
      <c r="BL1377" s="11"/>
      <c r="BN1377" s="36"/>
      <c r="BO1377" s="400"/>
      <c r="BP1377" s="81"/>
      <c r="BQ1377" s="81"/>
      <c r="BR1377" s="81"/>
      <c r="BS1377" s="81"/>
      <c r="BT1377" s="36"/>
      <c r="BU1377" s="36"/>
      <c r="BV1377" s="81"/>
      <c r="BW1377" s="81"/>
    </row>
    <row r="1378" spans="1:75" ht="15.75">
      <c r="A1378" s="395"/>
      <c r="B1378" s="396"/>
      <c r="C1378" s="156"/>
      <c r="D1378" s="271"/>
      <c r="E1378" s="156"/>
      <c r="F1378" s="156"/>
      <c r="G1378" s="156"/>
      <c r="H1378" s="156"/>
      <c r="I1378" s="156"/>
      <c r="J1378" s="156"/>
      <c r="K1378" s="156"/>
      <c r="L1378" s="156"/>
      <c r="M1378" s="156"/>
      <c r="N1378" s="156"/>
      <c r="O1378" s="156"/>
      <c r="P1378" s="156"/>
      <c r="Q1378" s="156"/>
      <c r="R1378" s="156"/>
      <c r="S1378" s="156"/>
      <c r="T1378" s="156"/>
      <c r="U1378" s="157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L1378" s="81"/>
      <c r="AM1378" s="81"/>
      <c r="AN1378" s="81"/>
      <c r="AO1378" s="81"/>
      <c r="AP1378" s="81"/>
      <c r="AQ1378" s="81"/>
      <c r="AR1378" s="81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11"/>
      <c r="BF1378" s="11"/>
      <c r="BG1378" s="11"/>
      <c r="BH1378" s="11"/>
      <c r="BI1378" s="11"/>
      <c r="BJ1378" s="11"/>
      <c r="BK1378" s="11"/>
      <c r="BL1378" s="11"/>
      <c r="BN1378" s="36"/>
      <c r="BO1378" s="400"/>
      <c r="BP1378" s="81"/>
      <c r="BQ1378" s="81"/>
      <c r="BR1378" s="81"/>
      <c r="BS1378" s="81"/>
      <c r="BT1378" s="36"/>
      <c r="BU1378" s="36"/>
      <c r="BV1378" s="81"/>
      <c r="BW1378" s="81"/>
    </row>
    <row r="1379" spans="1:75" ht="15.75">
      <c r="A1379" s="395"/>
      <c r="B1379" s="396"/>
      <c r="C1379" s="156"/>
      <c r="D1379" s="271"/>
      <c r="E1379" s="156"/>
      <c r="F1379" s="156"/>
      <c r="G1379" s="156"/>
      <c r="H1379" s="156"/>
      <c r="I1379" s="156"/>
      <c r="J1379" s="156"/>
      <c r="K1379" s="156"/>
      <c r="L1379" s="156"/>
      <c r="M1379" s="156"/>
      <c r="N1379" s="156"/>
      <c r="O1379" s="156"/>
      <c r="P1379" s="156"/>
      <c r="Q1379" s="156"/>
      <c r="R1379" s="156"/>
      <c r="S1379" s="156"/>
      <c r="T1379" s="156"/>
      <c r="U1379" s="157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L1379" s="81"/>
      <c r="AM1379" s="81"/>
      <c r="AN1379" s="81"/>
      <c r="AO1379" s="81"/>
      <c r="AP1379" s="81"/>
      <c r="AQ1379" s="81"/>
      <c r="AR1379" s="81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11"/>
      <c r="BF1379" s="11"/>
      <c r="BG1379" s="11"/>
      <c r="BH1379" s="11"/>
      <c r="BI1379" s="11"/>
      <c r="BJ1379" s="11"/>
      <c r="BK1379" s="11"/>
      <c r="BL1379" s="11"/>
      <c r="BN1379" s="36"/>
      <c r="BO1379" s="400"/>
      <c r="BP1379" s="81"/>
      <c r="BQ1379" s="81"/>
      <c r="BR1379" s="81"/>
      <c r="BS1379" s="81"/>
      <c r="BT1379" s="36"/>
      <c r="BU1379" s="36"/>
      <c r="BV1379" s="81"/>
      <c r="BW1379" s="81"/>
    </row>
    <row r="1380" spans="1:75" ht="15.75">
      <c r="A1380" s="395"/>
      <c r="B1380" s="396"/>
      <c r="C1380" s="156"/>
      <c r="D1380" s="271"/>
      <c r="E1380" s="156"/>
      <c r="F1380" s="156"/>
      <c r="G1380" s="156"/>
      <c r="H1380" s="156"/>
      <c r="I1380" s="156"/>
      <c r="J1380" s="156"/>
      <c r="K1380" s="156"/>
      <c r="L1380" s="156"/>
      <c r="M1380" s="156"/>
      <c r="N1380" s="156"/>
      <c r="O1380" s="156"/>
      <c r="P1380" s="156"/>
      <c r="Q1380" s="156"/>
      <c r="R1380" s="156"/>
      <c r="S1380" s="156"/>
      <c r="T1380" s="156"/>
      <c r="U1380" s="157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L1380" s="81"/>
      <c r="AM1380" s="81"/>
      <c r="AN1380" s="81"/>
      <c r="AO1380" s="81"/>
      <c r="AP1380" s="81"/>
      <c r="AQ1380" s="81"/>
      <c r="AR1380" s="81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11"/>
      <c r="BF1380" s="11"/>
      <c r="BG1380" s="11"/>
      <c r="BH1380" s="11"/>
      <c r="BI1380" s="11"/>
      <c r="BJ1380" s="11"/>
      <c r="BK1380" s="11"/>
      <c r="BL1380" s="11"/>
      <c r="BN1380" s="36"/>
      <c r="BO1380" s="400"/>
      <c r="BP1380" s="81"/>
      <c r="BQ1380" s="81"/>
      <c r="BR1380" s="81"/>
      <c r="BS1380" s="81"/>
      <c r="BT1380" s="36"/>
      <c r="BU1380" s="36"/>
      <c r="BV1380" s="81"/>
      <c r="BW1380" s="81"/>
    </row>
    <row r="1381" spans="1:75" ht="15.75">
      <c r="A1381" s="395"/>
      <c r="B1381" s="396"/>
      <c r="C1381" s="156"/>
      <c r="D1381" s="271"/>
      <c r="E1381" s="156"/>
      <c r="F1381" s="156"/>
      <c r="G1381" s="156"/>
      <c r="H1381" s="156"/>
      <c r="I1381" s="156"/>
      <c r="J1381" s="156"/>
      <c r="K1381" s="156"/>
      <c r="L1381" s="156"/>
      <c r="M1381" s="156"/>
      <c r="N1381" s="156"/>
      <c r="O1381" s="156"/>
      <c r="P1381" s="156"/>
      <c r="Q1381" s="156"/>
      <c r="R1381" s="156"/>
      <c r="S1381" s="156"/>
      <c r="T1381" s="156"/>
      <c r="U1381" s="157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L1381" s="81"/>
      <c r="AM1381" s="81"/>
      <c r="AN1381" s="81"/>
      <c r="AO1381" s="81"/>
      <c r="AP1381" s="81"/>
      <c r="AQ1381" s="81"/>
      <c r="AR1381" s="81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11"/>
      <c r="BF1381" s="11"/>
      <c r="BG1381" s="11"/>
      <c r="BH1381" s="11"/>
      <c r="BI1381" s="11"/>
      <c r="BJ1381" s="11"/>
      <c r="BK1381" s="11"/>
      <c r="BL1381" s="11"/>
      <c r="BN1381" s="36"/>
      <c r="BO1381" s="400"/>
      <c r="BP1381" s="81"/>
      <c r="BQ1381" s="81"/>
      <c r="BR1381" s="81"/>
      <c r="BS1381" s="81"/>
      <c r="BT1381" s="36"/>
      <c r="BU1381" s="36"/>
      <c r="BV1381" s="81"/>
      <c r="BW1381" s="81"/>
    </row>
    <row r="1382" spans="1:75" ht="15.75">
      <c r="A1382" s="395"/>
      <c r="B1382" s="396"/>
      <c r="C1382" s="156"/>
      <c r="D1382" s="271"/>
      <c r="E1382" s="156"/>
      <c r="F1382" s="156"/>
      <c r="G1382" s="156"/>
      <c r="H1382" s="156"/>
      <c r="I1382" s="156"/>
      <c r="J1382" s="156"/>
      <c r="K1382" s="156"/>
      <c r="L1382" s="156"/>
      <c r="M1382" s="156"/>
      <c r="N1382" s="156"/>
      <c r="O1382" s="156"/>
      <c r="P1382" s="156"/>
      <c r="Q1382" s="156"/>
      <c r="R1382" s="156"/>
      <c r="S1382" s="156"/>
      <c r="T1382" s="156"/>
      <c r="U1382" s="157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L1382" s="81"/>
      <c r="AM1382" s="81"/>
      <c r="AN1382" s="81"/>
      <c r="AO1382" s="81"/>
      <c r="AP1382" s="81"/>
      <c r="AQ1382" s="81"/>
      <c r="AR1382" s="81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11"/>
      <c r="BF1382" s="11"/>
      <c r="BG1382" s="11"/>
      <c r="BH1382" s="11"/>
      <c r="BI1382" s="11"/>
      <c r="BJ1382" s="11"/>
      <c r="BK1382" s="11"/>
      <c r="BL1382" s="11"/>
      <c r="BN1382" s="36"/>
      <c r="BO1382" s="400"/>
      <c r="BP1382" s="81"/>
      <c r="BQ1382" s="81"/>
      <c r="BR1382" s="81"/>
      <c r="BS1382" s="81"/>
      <c r="BT1382" s="36"/>
      <c r="BU1382" s="36"/>
      <c r="BV1382" s="81"/>
      <c r="BW1382" s="81"/>
    </row>
    <row r="1383" spans="1:75" ht="15.75">
      <c r="A1383" s="395"/>
      <c r="B1383" s="396"/>
      <c r="C1383" s="156"/>
      <c r="D1383" s="271"/>
      <c r="E1383" s="156"/>
      <c r="F1383" s="156"/>
      <c r="G1383" s="156"/>
      <c r="H1383" s="156"/>
      <c r="I1383" s="156"/>
      <c r="J1383" s="156"/>
      <c r="K1383" s="156"/>
      <c r="L1383" s="156"/>
      <c r="M1383" s="156"/>
      <c r="N1383" s="156"/>
      <c r="O1383" s="156"/>
      <c r="P1383" s="156"/>
      <c r="Q1383" s="156"/>
      <c r="R1383" s="156"/>
      <c r="S1383" s="156"/>
      <c r="T1383" s="156"/>
      <c r="U1383" s="157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L1383" s="81"/>
      <c r="AM1383" s="81"/>
      <c r="AN1383" s="81"/>
      <c r="AO1383" s="81"/>
      <c r="AP1383" s="81"/>
      <c r="AQ1383" s="81"/>
      <c r="AR1383" s="81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11"/>
      <c r="BF1383" s="11"/>
      <c r="BG1383" s="11"/>
      <c r="BH1383" s="11"/>
      <c r="BI1383" s="11"/>
      <c r="BJ1383" s="11"/>
      <c r="BK1383" s="11"/>
      <c r="BL1383" s="11"/>
      <c r="BN1383" s="36"/>
      <c r="BO1383" s="400"/>
      <c r="BP1383" s="81"/>
      <c r="BQ1383" s="81"/>
      <c r="BR1383" s="81"/>
      <c r="BS1383" s="81"/>
      <c r="BT1383" s="36"/>
      <c r="BU1383" s="36"/>
      <c r="BV1383" s="81"/>
      <c r="BW1383" s="81"/>
    </row>
    <row r="1384" spans="1:75" ht="15.75">
      <c r="A1384" s="395"/>
      <c r="B1384" s="396"/>
      <c r="C1384" s="156"/>
      <c r="D1384" s="271"/>
      <c r="E1384" s="156"/>
      <c r="F1384" s="156"/>
      <c r="G1384" s="156"/>
      <c r="H1384" s="156"/>
      <c r="I1384" s="156"/>
      <c r="J1384" s="156"/>
      <c r="K1384" s="156"/>
      <c r="L1384" s="156"/>
      <c r="M1384" s="156"/>
      <c r="N1384" s="156"/>
      <c r="O1384" s="156"/>
      <c r="P1384" s="156"/>
      <c r="Q1384" s="156"/>
      <c r="R1384" s="156"/>
      <c r="S1384" s="156"/>
      <c r="T1384" s="156"/>
      <c r="U1384" s="157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L1384" s="81"/>
      <c r="AM1384" s="81"/>
      <c r="AN1384" s="81"/>
      <c r="AO1384" s="81"/>
      <c r="AP1384" s="81"/>
      <c r="AQ1384" s="81"/>
      <c r="AR1384" s="81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11"/>
      <c r="BF1384" s="11"/>
      <c r="BG1384" s="11"/>
      <c r="BH1384" s="11"/>
      <c r="BI1384" s="11"/>
      <c r="BJ1384" s="11"/>
      <c r="BK1384" s="11"/>
      <c r="BL1384" s="11"/>
      <c r="BN1384" s="36"/>
      <c r="BO1384" s="400"/>
      <c r="BP1384" s="81"/>
      <c r="BQ1384" s="81"/>
      <c r="BR1384" s="81"/>
      <c r="BS1384" s="81"/>
      <c r="BT1384" s="36"/>
      <c r="BU1384" s="36"/>
      <c r="BV1384" s="81"/>
      <c r="BW1384" s="81"/>
    </row>
    <row r="1385" spans="1:75" ht="15.75">
      <c r="A1385" s="395"/>
      <c r="B1385" s="396"/>
      <c r="C1385" s="156"/>
      <c r="D1385" s="271"/>
      <c r="E1385" s="156"/>
      <c r="F1385" s="156"/>
      <c r="G1385" s="156"/>
      <c r="H1385" s="156"/>
      <c r="I1385" s="156"/>
      <c r="J1385" s="156"/>
      <c r="K1385" s="156"/>
      <c r="L1385" s="156"/>
      <c r="M1385" s="156"/>
      <c r="N1385" s="156"/>
      <c r="O1385" s="156"/>
      <c r="P1385" s="156"/>
      <c r="Q1385" s="156"/>
      <c r="R1385" s="156"/>
      <c r="S1385" s="156"/>
      <c r="T1385" s="156"/>
      <c r="U1385" s="157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L1385" s="81"/>
      <c r="AM1385" s="81"/>
      <c r="AN1385" s="81"/>
      <c r="AO1385" s="81"/>
      <c r="AP1385" s="81"/>
      <c r="AQ1385" s="81"/>
      <c r="AR1385" s="81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11"/>
      <c r="BF1385" s="11"/>
      <c r="BG1385" s="11"/>
      <c r="BH1385" s="11"/>
      <c r="BI1385" s="11"/>
      <c r="BJ1385" s="11"/>
      <c r="BK1385" s="11"/>
      <c r="BL1385" s="11"/>
      <c r="BN1385" s="36"/>
      <c r="BO1385" s="400"/>
      <c r="BP1385" s="81"/>
      <c r="BQ1385" s="81"/>
      <c r="BR1385" s="81"/>
      <c r="BS1385" s="81"/>
      <c r="BT1385" s="36"/>
      <c r="BU1385" s="36"/>
      <c r="BV1385" s="81"/>
      <c r="BW1385" s="81"/>
    </row>
    <row r="1386" spans="1:75" ht="15.75">
      <c r="A1386" s="395"/>
      <c r="B1386" s="396"/>
      <c r="C1386" s="156"/>
      <c r="D1386" s="271"/>
      <c r="E1386" s="156"/>
      <c r="F1386" s="156"/>
      <c r="G1386" s="156"/>
      <c r="H1386" s="156"/>
      <c r="I1386" s="156"/>
      <c r="J1386" s="156"/>
      <c r="K1386" s="156"/>
      <c r="L1386" s="156"/>
      <c r="M1386" s="156"/>
      <c r="N1386" s="156"/>
      <c r="O1386" s="156"/>
      <c r="P1386" s="156"/>
      <c r="Q1386" s="156"/>
      <c r="R1386" s="156"/>
      <c r="S1386" s="156"/>
      <c r="T1386" s="156"/>
      <c r="U1386" s="157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L1386" s="81"/>
      <c r="AM1386" s="81"/>
      <c r="AN1386" s="81"/>
      <c r="AO1386" s="81"/>
      <c r="AP1386" s="81"/>
      <c r="AQ1386" s="81"/>
      <c r="AR1386" s="81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11"/>
      <c r="BF1386" s="11"/>
      <c r="BG1386" s="11"/>
      <c r="BH1386" s="11"/>
      <c r="BI1386" s="11"/>
      <c r="BJ1386" s="11"/>
      <c r="BK1386" s="11"/>
      <c r="BL1386" s="11"/>
      <c r="BN1386" s="36"/>
      <c r="BO1386" s="400"/>
      <c r="BP1386" s="81"/>
      <c r="BQ1386" s="81"/>
      <c r="BR1386" s="81"/>
      <c r="BS1386" s="81"/>
      <c r="BT1386" s="36"/>
      <c r="BU1386" s="36"/>
      <c r="BV1386" s="81"/>
      <c r="BW1386" s="81"/>
    </row>
    <row r="1387" spans="1:75" ht="15.75">
      <c r="A1387" s="395"/>
      <c r="B1387" s="396"/>
      <c r="C1387" s="156"/>
      <c r="D1387" s="271"/>
      <c r="E1387" s="156"/>
      <c r="F1387" s="156"/>
      <c r="G1387" s="156"/>
      <c r="H1387" s="156"/>
      <c r="I1387" s="156"/>
      <c r="J1387" s="156"/>
      <c r="K1387" s="156"/>
      <c r="L1387" s="156"/>
      <c r="M1387" s="156"/>
      <c r="N1387" s="156"/>
      <c r="O1387" s="156"/>
      <c r="P1387" s="156"/>
      <c r="Q1387" s="156"/>
      <c r="R1387" s="156"/>
      <c r="S1387" s="156"/>
      <c r="T1387" s="156"/>
      <c r="U1387" s="157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L1387" s="81"/>
      <c r="AM1387" s="81"/>
      <c r="AN1387" s="81"/>
      <c r="AO1387" s="81"/>
      <c r="AP1387" s="81"/>
      <c r="AQ1387" s="81"/>
      <c r="AR1387" s="81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11"/>
      <c r="BF1387" s="11"/>
      <c r="BG1387" s="11"/>
      <c r="BH1387" s="11"/>
      <c r="BI1387" s="11"/>
      <c r="BJ1387" s="11"/>
      <c r="BK1387" s="11"/>
      <c r="BL1387" s="11"/>
      <c r="BN1387" s="36"/>
      <c r="BO1387" s="400"/>
      <c r="BP1387" s="81"/>
      <c r="BQ1387" s="81"/>
      <c r="BR1387" s="81"/>
      <c r="BS1387" s="81"/>
      <c r="BT1387" s="36"/>
      <c r="BU1387" s="36"/>
      <c r="BV1387" s="81"/>
      <c r="BW1387" s="81"/>
    </row>
    <row r="1388" spans="1:75" ht="15.75">
      <c r="A1388" s="395"/>
      <c r="B1388" s="396"/>
      <c r="C1388" s="156"/>
      <c r="D1388" s="271"/>
      <c r="E1388" s="156"/>
      <c r="F1388" s="156"/>
      <c r="G1388" s="156"/>
      <c r="H1388" s="156"/>
      <c r="I1388" s="156"/>
      <c r="J1388" s="156"/>
      <c r="K1388" s="156"/>
      <c r="L1388" s="156"/>
      <c r="M1388" s="156"/>
      <c r="N1388" s="156"/>
      <c r="O1388" s="156"/>
      <c r="P1388" s="156"/>
      <c r="Q1388" s="156"/>
      <c r="R1388" s="156"/>
      <c r="S1388" s="156"/>
      <c r="T1388" s="156"/>
      <c r="U1388" s="157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L1388" s="81"/>
      <c r="AM1388" s="81"/>
      <c r="AN1388" s="81"/>
      <c r="AO1388" s="81"/>
      <c r="AP1388" s="81"/>
      <c r="AQ1388" s="81"/>
      <c r="AR1388" s="81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11"/>
      <c r="BF1388" s="11"/>
      <c r="BG1388" s="11"/>
      <c r="BH1388" s="11"/>
      <c r="BI1388" s="11"/>
      <c r="BJ1388" s="11"/>
      <c r="BK1388" s="11"/>
      <c r="BL1388" s="11"/>
      <c r="BN1388" s="36"/>
      <c r="BO1388" s="400"/>
      <c r="BP1388" s="81"/>
      <c r="BQ1388" s="81"/>
      <c r="BR1388" s="81"/>
      <c r="BS1388" s="81"/>
      <c r="BT1388" s="36"/>
      <c r="BU1388" s="36"/>
      <c r="BV1388" s="81"/>
      <c r="BW1388" s="81"/>
    </row>
    <row r="1389" spans="1:75" ht="15.75">
      <c r="A1389" s="395"/>
      <c r="B1389" s="396"/>
      <c r="C1389" s="156"/>
      <c r="D1389" s="271"/>
      <c r="E1389" s="156"/>
      <c r="F1389" s="156"/>
      <c r="G1389" s="156"/>
      <c r="H1389" s="156"/>
      <c r="I1389" s="156"/>
      <c r="J1389" s="156"/>
      <c r="K1389" s="156"/>
      <c r="L1389" s="156"/>
      <c r="M1389" s="156"/>
      <c r="N1389" s="156"/>
      <c r="O1389" s="156"/>
      <c r="P1389" s="156"/>
      <c r="Q1389" s="156"/>
      <c r="R1389" s="156"/>
      <c r="S1389" s="156"/>
      <c r="T1389" s="156"/>
      <c r="U1389" s="157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L1389" s="81"/>
      <c r="AM1389" s="81"/>
      <c r="AN1389" s="81"/>
      <c r="AO1389" s="81"/>
      <c r="AP1389" s="81"/>
      <c r="AQ1389" s="81"/>
      <c r="AR1389" s="81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11"/>
      <c r="BF1389" s="11"/>
      <c r="BG1389" s="11"/>
      <c r="BH1389" s="11"/>
      <c r="BI1389" s="11"/>
      <c r="BJ1389" s="11"/>
      <c r="BK1389" s="11"/>
      <c r="BL1389" s="11"/>
      <c r="BN1389" s="36"/>
      <c r="BO1389" s="400"/>
      <c r="BP1389" s="81"/>
      <c r="BQ1389" s="81"/>
      <c r="BR1389" s="81"/>
      <c r="BS1389" s="81"/>
      <c r="BT1389" s="36"/>
      <c r="BU1389" s="36"/>
      <c r="BV1389" s="81"/>
      <c r="BW1389" s="81"/>
    </row>
    <row r="1390" spans="1:75" ht="15.75">
      <c r="A1390" s="395"/>
      <c r="B1390" s="396"/>
      <c r="C1390" s="156"/>
      <c r="D1390" s="271"/>
      <c r="E1390" s="156"/>
      <c r="F1390" s="156"/>
      <c r="G1390" s="156"/>
      <c r="H1390" s="156"/>
      <c r="I1390" s="156"/>
      <c r="J1390" s="156"/>
      <c r="K1390" s="156"/>
      <c r="L1390" s="156"/>
      <c r="M1390" s="156"/>
      <c r="N1390" s="156"/>
      <c r="O1390" s="156"/>
      <c r="P1390" s="156"/>
      <c r="Q1390" s="156"/>
      <c r="R1390" s="156"/>
      <c r="S1390" s="156"/>
      <c r="T1390" s="156"/>
      <c r="U1390" s="157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L1390" s="81"/>
      <c r="AM1390" s="81"/>
      <c r="AN1390" s="81"/>
      <c r="AO1390" s="81"/>
      <c r="AP1390" s="81"/>
      <c r="AQ1390" s="81"/>
      <c r="AR1390" s="81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11"/>
      <c r="BF1390" s="11"/>
      <c r="BG1390" s="11"/>
      <c r="BH1390" s="11"/>
      <c r="BI1390" s="11"/>
      <c r="BJ1390" s="11"/>
      <c r="BK1390" s="11"/>
      <c r="BL1390" s="11"/>
      <c r="BN1390" s="36"/>
      <c r="BO1390" s="400"/>
      <c r="BP1390" s="81"/>
      <c r="BQ1390" s="81"/>
      <c r="BR1390" s="81"/>
      <c r="BS1390" s="81"/>
      <c r="BT1390" s="36"/>
      <c r="BU1390" s="36"/>
      <c r="BV1390" s="81"/>
      <c r="BW1390" s="81"/>
    </row>
    <row r="1391" spans="1:75" ht="15.75">
      <c r="A1391" s="395"/>
      <c r="B1391" s="396"/>
      <c r="C1391" s="156"/>
      <c r="D1391" s="271"/>
      <c r="E1391" s="156"/>
      <c r="F1391" s="156"/>
      <c r="G1391" s="156"/>
      <c r="H1391" s="156"/>
      <c r="I1391" s="156"/>
      <c r="J1391" s="156"/>
      <c r="K1391" s="156"/>
      <c r="L1391" s="156"/>
      <c r="M1391" s="156"/>
      <c r="N1391" s="156"/>
      <c r="O1391" s="156"/>
      <c r="P1391" s="156"/>
      <c r="Q1391" s="156"/>
      <c r="R1391" s="156"/>
      <c r="S1391" s="156"/>
      <c r="T1391" s="156"/>
      <c r="U1391" s="157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L1391" s="81"/>
      <c r="AM1391" s="81"/>
      <c r="AN1391" s="81"/>
      <c r="AO1391" s="81"/>
      <c r="AP1391" s="81"/>
      <c r="AQ1391" s="81"/>
      <c r="AR1391" s="81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11"/>
      <c r="BF1391" s="11"/>
      <c r="BG1391" s="11"/>
      <c r="BH1391" s="11"/>
      <c r="BI1391" s="11"/>
      <c r="BJ1391" s="11"/>
      <c r="BK1391" s="11"/>
      <c r="BL1391" s="11"/>
      <c r="BN1391" s="36"/>
      <c r="BO1391" s="400"/>
      <c r="BP1391" s="81"/>
      <c r="BQ1391" s="81"/>
      <c r="BR1391" s="81"/>
      <c r="BS1391" s="81"/>
      <c r="BT1391" s="36"/>
      <c r="BU1391" s="36"/>
      <c r="BV1391" s="81"/>
      <c r="BW1391" s="81"/>
    </row>
    <row r="1392" spans="1:75" ht="15.75">
      <c r="A1392" s="395"/>
      <c r="B1392" s="396"/>
      <c r="C1392" s="156"/>
      <c r="D1392" s="271"/>
      <c r="E1392" s="156"/>
      <c r="F1392" s="156"/>
      <c r="G1392" s="156"/>
      <c r="H1392" s="156"/>
      <c r="I1392" s="156"/>
      <c r="J1392" s="156"/>
      <c r="K1392" s="156"/>
      <c r="L1392" s="156"/>
      <c r="M1392" s="156"/>
      <c r="N1392" s="156"/>
      <c r="O1392" s="156"/>
      <c r="P1392" s="156"/>
      <c r="Q1392" s="156"/>
      <c r="R1392" s="156"/>
      <c r="S1392" s="156"/>
      <c r="T1392" s="156"/>
      <c r="U1392" s="157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L1392" s="81"/>
      <c r="AM1392" s="81"/>
      <c r="AN1392" s="81"/>
      <c r="AO1392" s="81"/>
      <c r="AP1392" s="81"/>
      <c r="AQ1392" s="81"/>
      <c r="AR1392" s="81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11"/>
      <c r="BF1392" s="11"/>
      <c r="BG1392" s="11"/>
      <c r="BH1392" s="11"/>
      <c r="BI1392" s="11"/>
      <c r="BJ1392" s="11"/>
      <c r="BK1392" s="11"/>
      <c r="BL1392" s="11"/>
      <c r="BN1392" s="36"/>
      <c r="BO1392" s="400"/>
      <c r="BP1392" s="81"/>
      <c r="BQ1392" s="81"/>
      <c r="BR1392" s="81"/>
      <c r="BS1392" s="81"/>
      <c r="BT1392" s="36"/>
      <c r="BU1392" s="36"/>
      <c r="BV1392" s="81"/>
      <c r="BW1392" s="81"/>
    </row>
    <row r="1393" spans="1:75" ht="15.75">
      <c r="A1393" s="395"/>
      <c r="B1393" s="396"/>
      <c r="C1393" s="156"/>
      <c r="D1393" s="271"/>
      <c r="E1393" s="156"/>
      <c r="F1393" s="156"/>
      <c r="G1393" s="156"/>
      <c r="H1393" s="156"/>
      <c r="I1393" s="156"/>
      <c r="J1393" s="156"/>
      <c r="K1393" s="156"/>
      <c r="L1393" s="156"/>
      <c r="M1393" s="156"/>
      <c r="N1393" s="156"/>
      <c r="O1393" s="156"/>
      <c r="P1393" s="156"/>
      <c r="Q1393" s="156"/>
      <c r="R1393" s="156"/>
      <c r="S1393" s="156"/>
      <c r="T1393" s="156"/>
      <c r="U1393" s="157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L1393" s="81"/>
      <c r="AM1393" s="81"/>
      <c r="AN1393" s="81"/>
      <c r="AO1393" s="81"/>
      <c r="AP1393" s="81"/>
      <c r="AQ1393" s="81"/>
      <c r="AR1393" s="81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11"/>
      <c r="BF1393" s="11"/>
      <c r="BG1393" s="11"/>
      <c r="BH1393" s="11"/>
      <c r="BI1393" s="11"/>
      <c r="BJ1393" s="11"/>
      <c r="BK1393" s="11"/>
      <c r="BL1393" s="11"/>
      <c r="BN1393" s="36"/>
      <c r="BO1393" s="400"/>
      <c r="BP1393" s="81"/>
      <c r="BQ1393" s="81"/>
      <c r="BR1393" s="81"/>
      <c r="BS1393" s="81"/>
      <c r="BT1393" s="36"/>
      <c r="BU1393" s="36"/>
      <c r="BV1393" s="81"/>
      <c r="BW1393" s="81"/>
    </row>
    <row r="1394" spans="1:75" ht="15.75">
      <c r="A1394" s="395"/>
      <c r="B1394" s="396"/>
      <c r="C1394" s="156"/>
      <c r="D1394" s="271"/>
      <c r="E1394" s="156"/>
      <c r="F1394" s="156"/>
      <c r="G1394" s="156"/>
      <c r="H1394" s="156"/>
      <c r="I1394" s="156"/>
      <c r="J1394" s="156"/>
      <c r="K1394" s="156"/>
      <c r="L1394" s="156"/>
      <c r="M1394" s="156"/>
      <c r="N1394" s="156"/>
      <c r="O1394" s="156"/>
      <c r="P1394" s="156"/>
      <c r="Q1394" s="156"/>
      <c r="R1394" s="156"/>
      <c r="S1394" s="156"/>
      <c r="T1394" s="156"/>
      <c r="U1394" s="157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L1394" s="81"/>
      <c r="AM1394" s="81"/>
      <c r="AN1394" s="81"/>
      <c r="AO1394" s="81"/>
      <c r="AP1394" s="81"/>
      <c r="AQ1394" s="81"/>
      <c r="AR1394" s="81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11"/>
      <c r="BF1394" s="11"/>
      <c r="BG1394" s="11"/>
      <c r="BH1394" s="11"/>
      <c r="BI1394" s="11"/>
      <c r="BJ1394" s="11"/>
      <c r="BK1394" s="11"/>
      <c r="BL1394" s="11"/>
      <c r="BN1394" s="36"/>
      <c r="BO1394" s="400"/>
      <c r="BP1394" s="81"/>
      <c r="BQ1394" s="81"/>
      <c r="BR1394" s="81"/>
      <c r="BS1394" s="81"/>
      <c r="BT1394" s="36"/>
      <c r="BU1394" s="36"/>
      <c r="BV1394" s="81"/>
      <c r="BW1394" s="81"/>
    </row>
    <row r="1395" spans="1:75" ht="15.75">
      <c r="A1395" s="395"/>
      <c r="B1395" s="396"/>
      <c r="C1395" s="156"/>
      <c r="D1395" s="271"/>
      <c r="E1395" s="156"/>
      <c r="F1395" s="156"/>
      <c r="G1395" s="156"/>
      <c r="H1395" s="156"/>
      <c r="I1395" s="156"/>
      <c r="J1395" s="156"/>
      <c r="K1395" s="156"/>
      <c r="L1395" s="156"/>
      <c r="M1395" s="156"/>
      <c r="N1395" s="156"/>
      <c r="O1395" s="156"/>
      <c r="P1395" s="156"/>
      <c r="Q1395" s="156"/>
      <c r="R1395" s="156"/>
      <c r="S1395" s="156"/>
      <c r="T1395" s="156"/>
      <c r="U1395" s="157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L1395" s="81"/>
      <c r="AM1395" s="81"/>
      <c r="AN1395" s="81"/>
      <c r="AO1395" s="81"/>
      <c r="AP1395" s="81"/>
      <c r="AQ1395" s="81"/>
      <c r="AR1395" s="81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11"/>
      <c r="BF1395" s="11"/>
      <c r="BG1395" s="11"/>
      <c r="BH1395" s="11"/>
      <c r="BI1395" s="11"/>
      <c r="BJ1395" s="11"/>
      <c r="BK1395" s="11"/>
      <c r="BL1395" s="11"/>
      <c r="BN1395" s="36"/>
      <c r="BO1395" s="400"/>
      <c r="BP1395" s="81"/>
      <c r="BQ1395" s="81"/>
      <c r="BR1395" s="81"/>
      <c r="BS1395" s="81"/>
      <c r="BT1395" s="36"/>
      <c r="BU1395" s="36"/>
      <c r="BV1395" s="81"/>
      <c r="BW1395" s="81"/>
    </row>
    <row r="1396" spans="1:75" ht="15.75">
      <c r="A1396" s="395"/>
      <c r="B1396" s="396"/>
      <c r="C1396" s="156"/>
      <c r="D1396" s="271"/>
      <c r="E1396" s="156"/>
      <c r="F1396" s="156"/>
      <c r="G1396" s="156"/>
      <c r="H1396" s="156"/>
      <c r="I1396" s="156"/>
      <c r="J1396" s="156"/>
      <c r="K1396" s="156"/>
      <c r="L1396" s="156"/>
      <c r="M1396" s="156"/>
      <c r="N1396" s="156"/>
      <c r="O1396" s="156"/>
      <c r="P1396" s="156"/>
      <c r="Q1396" s="156"/>
      <c r="R1396" s="156"/>
      <c r="S1396" s="156"/>
      <c r="T1396" s="156"/>
      <c r="U1396" s="157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L1396" s="81"/>
      <c r="AM1396" s="81"/>
      <c r="AN1396" s="81"/>
      <c r="AO1396" s="81"/>
      <c r="AP1396" s="81"/>
      <c r="AQ1396" s="81"/>
      <c r="AR1396" s="81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11"/>
      <c r="BF1396" s="11"/>
      <c r="BG1396" s="11"/>
      <c r="BH1396" s="11"/>
      <c r="BI1396" s="11"/>
      <c r="BJ1396" s="11"/>
      <c r="BK1396" s="11"/>
      <c r="BL1396" s="11"/>
      <c r="BN1396" s="36"/>
      <c r="BO1396" s="400"/>
      <c r="BP1396" s="81"/>
      <c r="BQ1396" s="81"/>
      <c r="BR1396" s="81"/>
      <c r="BS1396" s="81"/>
      <c r="BT1396" s="36"/>
      <c r="BU1396" s="36"/>
      <c r="BV1396" s="81"/>
      <c r="BW1396" s="81"/>
    </row>
    <row r="1397" spans="1:75" ht="15.75">
      <c r="A1397" s="395"/>
      <c r="B1397" s="396"/>
      <c r="C1397" s="156"/>
      <c r="D1397" s="271"/>
      <c r="E1397" s="156"/>
      <c r="F1397" s="156"/>
      <c r="G1397" s="156"/>
      <c r="H1397" s="156"/>
      <c r="I1397" s="156"/>
      <c r="J1397" s="156"/>
      <c r="K1397" s="156"/>
      <c r="L1397" s="156"/>
      <c r="M1397" s="156"/>
      <c r="N1397" s="156"/>
      <c r="O1397" s="156"/>
      <c r="P1397" s="156"/>
      <c r="Q1397" s="156"/>
      <c r="R1397" s="156"/>
      <c r="S1397" s="156"/>
      <c r="T1397" s="156"/>
      <c r="U1397" s="157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L1397" s="81"/>
      <c r="AM1397" s="81"/>
      <c r="AN1397" s="81"/>
      <c r="AO1397" s="81"/>
      <c r="AP1397" s="81"/>
      <c r="AQ1397" s="81"/>
      <c r="AR1397" s="81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11"/>
      <c r="BF1397" s="11"/>
      <c r="BG1397" s="11"/>
      <c r="BH1397" s="11"/>
      <c r="BI1397" s="11"/>
      <c r="BJ1397" s="11"/>
      <c r="BK1397" s="11"/>
      <c r="BL1397" s="11"/>
      <c r="BN1397" s="36"/>
      <c r="BO1397" s="400"/>
      <c r="BP1397" s="81"/>
      <c r="BQ1397" s="81"/>
      <c r="BR1397" s="81"/>
      <c r="BS1397" s="81"/>
      <c r="BT1397" s="36"/>
      <c r="BU1397" s="36"/>
      <c r="BV1397" s="81"/>
      <c r="BW1397" s="81"/>
    </row>
    <row r="1398" spans="1:75" ht="15.75">
      <c r="A1398" s="395"/>
      <c r="B1398" s="396"/>
      <c r="C1398" s="156"/>
      <c r="D1398" s="271"/>
      <c r="E1398" s="156"/>
      <c r="F1398" s="156"/>
      <c r="G1398" s="156"/>
      <c r="H1398" s="156"/>
      <c r="I1398" s="156"/>
      <c r="J1398" s="156"/>
      <c r="K1398" s="156"/>
      <c r="L1398" s="156"/>
      <c r="M1398" s="156"/>
      <c r="N1398" s="156"/>
      <c r="O1398" s="156"/>
      <c r="P1398" s="156"/>
      <c r="Q1398" s="156"/>
      <c r="R1398" s="156"/>
      <c r="S1398" s="156"/>
      <c r="T1398" s="156"/>
      <c r="U1398" s="157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L1398" s="81"/>
      <c r="AM1398" s="81"/>
      <c r="AN1398" s="81"/>
      <c r="AO1398" s="81"/>
      <c r="AP1398" s="81"/>
      <c r="AQ1398" s="81"/>
      <c r="AR1398" s="81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11"/>
      <c r="BF1398" s="11"/>
      <c r="BG1398" s="11"/>
      <c r="BH1398" s="11"/>
      <c r="BI1398" s="11"/>
      <c r="BJ1398" s="11"/>
      <c r="BK1398" s="11"/>
      <c r="BL1398" s="11"/>
      <c r="BN1398" s="36"/>
      <c r="BO1398" s="400"/>
      <c r="BP1398" s="81"/>
      <c r="BQ1398" s="81"/>
      <c r="BR1398" s="81"/>
      <c r="BS1398" s="81"/>
      <c r="BT1398" s="36"/>
      <c r="BU1398" s="36"/>
      <c r="BV1398" s="81"/>
      <c r="BW1398" s="81"/>
    </row>
    <row r="1399" spans="1:75" ht="15.75">
      <c r="A1399" s="395"/>
      <c r="B1399" s="396"/>
      <c r="C1399" s="156"/>
      <c r="D1399" s="271"/>
      <c r="E1399" s="156"/>
      <c r="F1399" s="156"/>
      <c r="G1399" s="156"/>
      <c r="H1399" s="156"/>
      <c r="I1399" s="156"/>
      <c r="J1399" s="156"/>
      <c r="K1399" s="156"/>
      <c r="L1399" s="156"/>
      <c r="M1399" s="156"/>
      <c r="N1399" s="156"/>
      <c r="O1399" s="156"/>
      <c r="P1399" s="156"/>
      <c r="Q1399" s="156"/>
      <c r="R1399" s="156"/>
      <c r="S1399" s="156"/>
      <c r="T1399" s="156"/>
      <c r="U1399" s="157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L1399" s="81"/>
      <c r="AM1399" s="81"/>
      <c r="AN1399" s="81"/>
      <c r="AO1399" s="81"/>
      <c r="AP1399" s="81"/>
      <c r="AQ1399" s="81"/>
      <c r="AR1399" s="81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11"/>
      <c r="BF1399" s="11"/>
      <c r="BG1399" s="11"/>
      <c r="BH1399" s="11"/>
      <c r="BI1399" s="11"/>
      <c r="BJ1399" s="11"/>
      <c r="BK1399" s="11"/>
      <c r="BL1399" s="11"/>
      <c r="BN1399" s="36"/>
      <c r="BO1399" s="400"/>
      <c r="BP1399" s="81"/>
      <c r="BQ1399" s="81"/>
      <c r="BR1399" s="81"/>
      <c r="BS1399" s="81"/>
      <c r="BT1399" s="36"/>
      <c r="BU1399" s="36"/>
      <c r="BV1399" s="81"/>
      <c r="BW1399" s="81"/>
    </row>
    <row r="1400" spans="1:75" ht="15.75">
      <c r="A1400" s="395"/>
      <c r="B1400" s="396"/>
      <c r="C1400" s="156"/>
      <c r="D1400" s="271"/>
      <c r="E1400" s="156"/>
      <c r="F1400" s="156"/>
      <c r="G1400" s="156"/>
      <c r="H1400" s="156"/>
      <c r="I1400" s="156"/>
      <c r="J1400" s="156"/>
      <c r="K1400" s="156"/>
      <c r="L1400" s="156"/>
      <c r="M1400" s="156"/>
      <c r="N1400" s="156"/>
      <c r="O1400" s="156"/>
      <c r="P1400" s="156"/>
      <c r="Q1400" s="156"/>
      <c r="R1400" s="156"/>
      <c r="S1400" s="156"/>
      <c r="T1400" s="156"/>
      <c r="U1400" s="157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L1400" s="81"/>
      <c r="AM1400" s="81"/>
      <c r="AN1400" s="81"/>
      <c r="AO1400" s="81"/>
      <c r="AP1400" s="81"/>
      <c r="AQ1400" s="81"/>
      <c r="AR1400" s="81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11"/>
      <c r="BF1400" s="11"/>
      <c r="BG1400" s="11"/>
      <c r="BH1400" s="11"/>
      <c r="BI1400" s="11"/>
      <c r="BJ1400" s="11"/>
      <c r="BK1400" s="11"/>
      <c r="BL1400" s="11"/>
      <c r="BN1400" s="36"/>
      <c r="BO1400" s="400"/>
      <c r="BP1400" s="81"/>
      <c r="BQ1400" s="81"/>
      <c r="BR1400" s="81"/>
      <c r="BS1400" s="81"/>
      <c r="BT1400" s="36"/>
      <c r="BU1400" s="36"/>
      <c r="BV1400" s="81"/>
      <c r="BW1400" s="81"/>
    </row>
    <row r="1401" spans="1:75" ht="15.75">
      <c r="A1401" s="395"/>
      <c r="B1401" s="396"/>
      <c r="C1401" s="156"/>
      <c r="D1401" s="271"/>
      <c r="E1401" s="156"/>
      <c r="F1401" s="156"/>
      <c r="G1401" s="156"/>
      <c r="H1401" s="156"/>
      <c r="I1401" s="156"/>
      <c r="J1401" s="156"/>
      <c r="K1401" s="156"/>
      <c r="L1401" s="156"/>
      <c r="M1401" s="156"/>
      <c r="N1401" s="156"/>
      <c r="O1401" s="156"/>
      <c r="P1401" s="156"/>
      <c r="Q1401" s="156"/>
      <c r="R1401" s="156"/>
      <c r="S1401" s="156"/>
      <c r="T1401" s="156"/>
      <c r="U1401" s="157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L1401" s="81"/>
      <c r="AM1401" s="81"/>
      <c r="AN1401" s="81"/>
      <c r="AO1401" s="81"/>
      <c r="AP1401" s="81"/>
      <c r="AQ1401" s="81"/>
      <c r="AR1401" s="81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11"/>
      <c r="BF1401" s="11"/>
      <c r="BG1401" s="11"/>
      <c r="BH1401" s="11"/>
      <c r="BI1401" s="11"/>
      <c r="BJ1401" s="11"/>
      <c r="BK1401" s="11"/>
      <c r="BL1401" s="11"/>
      <c r="BN1401" s="36"/>
      <c r="BO1401" s="400"/>
      <c r="BP1401" s="81"/>
      <c r="BQ1401" s="81"/>
      <c r="BR1401" s="81"/>
      <c r="BS1401" s="81"/>
      <c r="BT1401" s="36"/>
      <c r="BU1401" s="36"/>
      <c r="BV1401" s="81"/>
      <c r="BW1401" s="81"/>
    </row>
    <row r="1402" spans="1:75" ht="15.75">
      <c r="A1402" s="395"/>
      <c r="B1402" s="396"/>
      <c r="C1402" s="156"/>
      <c r="D1402" s="271"/>
      <c r="E1402" s="156"/>
      <c r="F1402" s="156"/>
      <c r="G1402" s="156"/>
      <c r="H1402" s="156"/>
      <c r="I1402" s="156"/>
      <c r="J1402" s="156"/>
      <c r="K1402" s="156"/>
      <c r="L1402" s="156"/>
      <c r="M1402" s="156"/>
      <c r="N1402" s="156"/>
      <c r="O1402" s="156"/>
      <c r="P1402" s="156"/>
      <c r="Q1402" s="156"/>
      <c r="R1402" s="156"/>
      <c r="S1402" s="156"/>
      <c r="T1402" s="156"/>
      <c r="U1402" s="157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L1402" s="81"/>
      <c r="AM1402" s="81"/>
      <c r="AN1402" s="81"/>
      <c r="AO1402" s="81"/>
      <c r="AP1402" s="81"/>
      <c r="AQ1402" s="81"/>
      <c r="AR1402" s="81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11"/>
      <c r="BF1402" s="11"/>
      <c r="BG1402" s="11"/>
      <c r="BH1402" s="11"/>
      <c r="BI1402" s="11"/>
      <c r="BJ1402" s="11"/>
      <c r="BK1402" s="11"/>
      <c r="BL1402" s="11"/>
      <c r="BN1402" s="36"/>
      <c r="BO1402" s="400"/>
      <c r="BP1402" s="81"/>
      <c r="BQ1402" s="81"/>
      <c r="BR1402" s="81"/>
      <c r="BS1402" s="81"/>
      <c r="BT1402" s="36"/>
      <c r="BU1402" s="36"/>
      <c r="BV1402" s="81"/>
      <c r="BW1402" s="81"/>
    </row>
    <row r="1403" spans="1:75" ht="15.75">
      <c r="A1403" s="395"/>
      <c r="B1403" s="396"/>
      <c r="C1403" s="156"/>
      <c r="D1403" s="271"/>
      <c r="E1403" s="156"/>
      <c r="F1403" s="156"/>
      <c r="G1403" s="156"/>
      <c r="H1403" s="156"/>
      <c r="I1403" s="156"/>
      <c r="J1403" s="156"/>
      <c r="K1403" s="156"/>
      <c r="L1403" s="156"/>
      <c r="M1403" s="156"/>
      <c r="N1403" s="156"/>
      <c r="O1403" s="156"/>
      <c r="P1403" s="156"/>
      <c r="Q1403" s="156"/>
      <c r="R1403" s="156"/>
      <c r="S1403" s="156"/>
      <c r="T1403" s="156"/>
      <c r="U1403" s="157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L1403" s="81"/>
      <c r="AM1403" s="81"/>
      <c r="AN1403" s="81"/>
      <c r="AO1403" s="81"/>
      <c r="AP1403" s="81"/>
      <c r="AQ1403" s="81"/>
      <c r="AR1403" s="81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11"/>
      <c r="BF1403" s="11"/>
      <c r="BG1403" s="11"/>
      <c r="BH1403" s="11"/>
      <c r="BI1403" s="11"/>
      <c r="BJ1403" s="11"/>
      <c r="BK1403" s="11"/>
      <c r="BL1403" s="11"/>
      <c r="BN1403" s="36"/>
      <c r="BO1403" s="400"/>
      <c r="BP1403" s="81"/>
      <c r="BQ1403" s="81"/>
      <c r="BR1403" s="81"/>
      <c r="BS1403" s="81"/>
      <c r="BT1403" s="36"/>
      <c r="BU1403" s="36"/>
      <c r="BV1403" s="81"/>
      <c r="BW1403" s="81"/>
    </row>
    <row r="1404" spans="1:75" ht="15.75">
      <c r="A1404" s="395"/>
      <c r="B1404" s="396"/>
      <c r="C1404" s="156"/>
      <c r="D1404" s="271"/>
      <c r="E1404" s="156"/>
      <c r="F1404" s="156"/>
      <c r="G1404" s="156"/>
      <c r="H1404" s="156"/>
      <c r="I1404" s="156"/>
      <c r="J1404" s="156"/>
      <c r="K1404" s="156"/>
      <c r="L1404" s="156"/>
      <c r="M1404" s="156"/>
      <c r="N1404" s="156"/>
      <c r="O1404" s="156"/>
      <c r="P1404" s="156"/>
      <c r="Q1404" s="156"/>
      <c r="R1404" s="156"/>
      <c r="S1404" s="156"/>
      <c r="T1404" s="156"/>
      <c r="U1404" s="157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L1404" s="81"/>
      <c r="AM1404" s="81"/>
      <c r="AN1404" s="81"/>
      <c r="AO1404" s="81"/>
      <c r="AP1404" s="81"/>
      <c r="AQ1404" s="81"/>
      <c r="AR1404" s="81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11"/>
      <c r="BF1404" s="11"/>
      <c r="BG1404" s="11"/>
      <c r="BH1404" s="11"/>
      <c r="BI1404" s="11"/>
      <c r="BJ1404" s="11"/>
      <c r="BK1404" s="11"/>
      <c r="BL1404" s="11"/>
      <c r="BN1404" s="36"/>
      <c r="BO1404" s="400"/>
      <c r="BP1404" s="81"/>
      <c r="BQ1404" s="81"/>
      <c r="BR1404" s="81"/>
      <c r="BS1404" s="81"/>
      <c r="BT1404" s="36"/>
      <c r="BU1404" s="36"/>
      <c r="BV1404" s="81"/>
      <c r="BW1404" s="81"/>
    </row>
    <row r="1405" spans="1:75" ht="15.75">
      <c r="A1405" s="395"/>
      <c r="B1405" s="396"/>
      <c r="C1405" s="156"/>
      <c r="D1405" s="271"/>
      <c r="E1405" s="156"/>
      <c r="F1405" s="156"/>
      <c r="G1405" s="156"/>
      <c r="H1405" s="156"/>
      <c r="I1405" s="156"/>
      <c r="J1405" s="156"/>
      <c r="K1405" s="156"/>
      <c r="L1405" s="156"/>
      <c r="M1405" s="156"/>
      <c r="N1405" s="156"/>
      <c r="O1405" s="156"/>
      <c r="P1405" s="156"/>
      <c r="Q1405" s="156"/>
      <c r="R1405" s="156"/>
      <c r="S1405" s="156"/>
      <c r="T1405" s="156"/>
      <c r="U1405" s="157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L1405" s="81"/>
      <c r="AM1405" s="81"/>
      <c r="AN1405" s="81"/>
      <c r="AO1405" s="81"/>
      <c r="AP1405" s="81"/>
      <c r="AQ1405" s="81"/>
      <c r="AR1405" s="81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11"/>
      <c r="BF1405" s="11"/>
      <c r="BG1405" s="11"/>
      <c r="BH1405" s="11"/>
      <c r="BI1405" s="11"/>
      <c r="BJ1405" s="11"/>
      <c r="BK1405" s="11"/>
      <c r="BL1405" s="11"/>
      <c r="BN1405" s="36"/>
      <c r="BO1405" s="400"/>
      <c r="BP1405" s="81"/>
      <c r="BQ1405" s="81"/>
      <c r="BR1405" s="81"/>
      <c r="BS1405" s="81"/>
      <c r="BT1405" s="36"/>
      <c r="BU1405" s="36"/>
      <c r="BV1405" s="81"/>
      <c r="BW1405" s="81"/>
    </row>
    <row r="1406" spans="1:75" ht="15.75">
      <c r="A1406" s="395"/>
      <c r="B1406" s="396"/>
      <c r="C1406" s="156"/>
      <c r="D1406" s="271"/>
      <c r="E1406" s="156"/>
      <c r="F1406" s="156"/>
      <c r="G1406" s="156"/>
      <c r="H1406" s="156"/>
      <c r="I1406" s="156"/>
      <c r="J1406" s="156"/>
      <c r="K1406" s="156"/>
      <c r="L1406" s="156"/>
      <c r="M1406" s="156"/>
      <c r="N1406" s="156"/>
      <c r="O1406" s="156"/>
      <c r="P1406" s="156"/>
      <c r="Q1406" s="156"/>
      <c r="R1406" s="156"/>
      <c r="S1406" s="156"/>
      <c r="T1406" s="156"/>
      <c r="U1406" s="157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L1406" s="81"/>
      <c r="AM1406" s="81"/>
      <c r="AN1406" s="81"/>
      <c r="AO1406" s="81"/>
      <c r="AP1406" s="81"/>
      <c r="AQ1406" s="81"/>
      <c r="AR1406" s="81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11"/>
      <c r="BF1406" s="11"/>
      <c r="BG1406" s="11"/>
      <c r="BH1406" s="11"/>
      <c r="BI1406" s="11"/>
      <c r="BJ1406" s="11"/>
      <c r="BK1406" s="11"/>
      <c r="BL1406" s="11"/>
      <c r="BN1406" s="36"/>
      <c r="BO1406" s="400"/>
      <c r="BP1406" s="81"/>
      <c r="BQ1406" s="81"/>
      <c r="BR1406" s="81"/>
      <c r="BS1406" s="81"/>
      <c r="BT1406" s="36"/>
      <c r="BU1406" s="36"/>
      <c r="BV1406" s="81"/>
      <c r="BW1406" s="81"/>
    </row>
    <row r="1407" spans="1:75" ht="15.75">
      <c r="A1407" s="395"/>
      <c r="B1407" s="396"/>
      <c r="C1407" s="156"/>
      <c r="D1407" s="271"/>
      <c r="E1407" s="156"/>
      <c r="F1407" s="156"/>
      <c r="G1407" s="156"/>
      <c r="H1407" s="156"/>
      <c r="I1407" s="156"/>
      <c r="J1407" s="156"/>
      <c r="K1407" s="156"/>
      <c r="L1407" s="156"/>
      <c r="M1407" s="156"/>
      <c r="N1407" s="156"/>
      <c r="O1407" s="156"/>
      <c r="P1407" s="156"/>
      <c r="Q1407" s="156"/>
      <c r="R1407" s="156"/>
      <c r="S1407" s="156"/>
      <c r="T1407" s="156"/>
      <c r="U1407" s="157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L1407" s="81"/>
      <c r="AM1407" s="81"/>
      <c r="AN1407" s="81"/>
      <c r="AO1407" s="81"/>
      <c r="AP1407" s="81"/>
      <c r="AQ1407" s="81"/>
      <c r="AR1407" s="81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11"/>
      <c r="BF1407" s="11"/>
      <c r="BG1407" s="11"/>
      <c r="BH1407" s="11"/>
      <c r="BI1407" s="11"/>
      <c r="BJ1407" s="11"/>
      <c r="BK1407" s="11"/>
      <c r="BL1407" s="11"/>
      <c r="BN1407" s="36"/>
      <c r="BO1407" s="400"/>
      <c r="BP1407" s="81"/>
      <c r="BQ1407" s="81"/>
      <c r="BR1407" s="81"/>
      <c r="BS1407" s="81"/>
      <c r="BT1407" s="36"/>
      <c r="BU1407" s="36"/>
      <c r="BV1407" s="81"/>
      <c r="BW1407" s="81"/>
    </row>
    <row r="1408" spans="1:75" ht="15.75">
      <c r="A1408" s="395"/>
      <c r="B1408" s="396"/>
      <c r="C1408" s="156"/>
      <c r="D1408" s="271"/>
      <c r="E1408" s="156"/>
      <c r="F1408" s="156"/>
      <c r="G1408" s="156"/>
      <c r="H1408" s="156"/>
      <c r="I1408" s="156"/>
      <c r="J1408" s="156"/>
      <c r="K1408" s="156"/>
      <c r="L1408" s="156"/>
      <c r="M1408" s="156"/>
      <c r="N1408" s="156"/>
      <c r="O1408" s="156"/>
      <c r="P1408" s="156"/>
      <c r="Q1408" s="156"/>
      <c r="R1408" s="156"/>
      <c r="S1408" s="156"/>
      <c r="T1408" s="156"/>
      <c r="U1408" s="157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L1408" s="81"/>
      <c r="AM1408" s="81"/>
      <c r="AN1408" s="81"/>
      <c r="AO1408" s="81"/>
      <c r="AP1408" s="81"/>
      <c r="AQ1408" s="81"/>
      <c r="AR1408" s="81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11"/>
      <c r="BF1408" s="11"/>
      <c r="BG1408" s="11"/>
      <c r="BH1408" s="11"/>
      <c r="BI1408" s="11"/>
      <c r="BJ1408" s="11"/>
      <c r="BK1408" s="11"/>
      <c r="BL1408" s="11"/>
      <c r="BN1408" s="36"/>
      <c r="BO1408" s="400"/>
      <c r="BP1408" s="81"/>
      <c r="BQ1408" s="81"/>
      <c r="BR1408" s="81"/>
      <c r="BS1408" s="81"/>
      <c r="BT1408" s="36"/>
      <c r="BU1408" s="36"/>
      <c r="BV1408" s="81"/>
      <c r="BW1408" s="81"/>
    </row>
    <row r="1409" spans="1:75" ht="15.75">
      <c r="A1409" s="395"/>
      <c r="B1409" s="396"/>
      <c r="C1409" s="156"/>
      <c r="D1409" s="271"/>
      <c r="E1409" s="156"/>
      <c r="F1409" s="156"/>
      <c r="G1409" s="156"/>
      <c r="H1409" s="156"/>
      <c r="I1409" s="156"/>
      <c r="J1409" s="156"/>
      <c r="K1409" s="156"/>
      <c r="L1409" s="156"/>
      <c r="M1409" s="156"/>
      <c r="N1409" s="156"/>
      <c r="O1409" s="156"/>
      <c r="P1409" s="156"/>
      <c r="Q1409" s="156"/>
      <c r="R1409" s="156"/>
      <c r="S1409" s="156"/>
      <c r="T1409" s="156"/>
      <c r="U1409" s="157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L1409" s="81"/>
      <c r="AM1409" s="81"/>
      <c r="AN1409" s="81"/>
      <c r="AO1409" s="81"/>
      <c r="AP1409" s="81"/>
      <c r="AQ1409" s="81"/>
      <c r="AR1409" s="81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11"/>
      <c r="BF1409" s="11"/>
      <c r="BG1409" s="11"/>
      <c r="BH1409" s="11"/>
      <c r="BI1409" s="11"/>
      <c r="BJ1409" s="11"/>
      <c r="BK1409" s="11"/>
      <c r="BL1409" s="11"/>
      <c r="BN1409" s="36"/>
      <c r="BO1409" s="400"/>
      <c r="BP1409" s="81"/>
      <c r="BQ1409" s="81"/>
      <c r="BR1409" s="81"/>
      <c r="BS1409" s="81"/>
      <c r="BT1409" s="36"/>
      <c r="BU1409" s="36"/>
      <c r="BV1409" s="81"/>
      <c r="BW1409" s="81"/>
    </row>
    <row r="1410" spans="1:75" ht="15.75">
      <c r="A1410" s="395"/>
      <c r="B1410" s="396"/>
      <c r="C1410" s="156"/>
      <c r="D1410" s="271"/>
      <c r="E1410" s="156"/>
      <c r="F1410" s="156"/>
      <c r="G1410" s="156"/>
      <c r="H1410" s="156"/>
      <c r="I1410" s="156"/>
      <c r="J1410" s="156"/>
      <c r="K1410" s="156"/>
      <c r="L1410" s="156"/>
      <c r="M1410" s="156"/>
      <c r="N1410" s="156"/>
      <c r="O1410" s="156"/>
      <c r="P1410" s="156"/>
      <c r="Q1410" s="156"/>
      <c r="R1410" s="156"/>
      <c r="S1410" s="156"/>
      <c r="T1410" s="156"/>
      <c r="U1410" s="157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L1410" s="81"/>
      <c r="AM1410" s="81"/>
      <c r="AN1410" s="81"/>
      <c r="AO1410" s="81"/>
      <c r="AP1410" s="81"/>
      <c r="AQ1410" s="81"/>
      <c r="AR1410" s="81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11"/>
      <c r="BF1410" s="11"/>
      <c r="BG1410" s="11"/>
      <c r="BH1410" s="11"/>
      <c r="BI1410" s="11"/>
      <c r="BJ1410" s="11"/>
      <c r="BK1410" s="11"/>
      <c r="BL1410" s="11"/>
      <c r="BN1410" s="36"/>
      <c r="BO1410" s="400"/>
      <c r="BP1410" s="81"/>
      <c r="BQ1410" s="81"/>
      <c r="BR1410" s="81"/>
      <c r="BS1410" s="81"/>
      <c r="BT1410" s="36"/>
      <c r="BU1410" s="36"/>
      <c r="BV1410" s="81"/>
      <c r="BW1410" s="81"/>
    </row>
    <row r="1411" spans="1:75" ht="15.75">
      <c r="A1411" s="395"/>
      <c r="B1411" s="396"/>
      <c r="C1411" s="156"/>
      <c r="D1411" s="271"/>
      <c r="E1411" s="156"/>
      <c r="F1411" s="156"/>
      <c r="G1411" s="156"/>
      <c r="H1411" s="156"/>
      <c r="I1411" s="156"/>
      <c r="J1411" s="156"/>
      <c r="K1411" s="156"/>
      <c r="L1411" s="156"/>
      <c r="M1411" s="156"/>
      <c r="N1411" s="156"/>
      <c r="O1411" s="156"/>
      <c r="P1411" s="156"/>
      <c r="Q1411" s="156"/>
      <c r="R1411" s="156"/>
      <c r="S1411" s="156"/>
      <c r="T1411" s="156"/>
      <c r="U1411" s="157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L1411" s="81"/>
      <c r="AM1411" s="81"/>
      <c r="AN1411" s="81"/>
      <c r="AO1411" s="81"/>
      <c r="AP1411" s="81"/>
      <c r="AQ1411" s="81"/>
      <c r="AR1411" s="81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11"/>
      <c r="BF1411" s="11"/>
      <c r="BG1411" s="11"/>
      <c r="BH1411" s="11"/>
      <c r="BI1411" s="11"/>
      <c r="BJ1411" s="11"/>
      <c r="BK1411" s="11"/>
      <c r="BL1411" s="11"/>
      <c r="BN1411" s="36"/>
      <c r="BO1411" s="400"/>
      <c r="BP1411" s="81"/>
      <c r="BQ1411" s="81"/>
      <c r="BR1411" s="81"/>
      <c r="BS1411" s="81"/>
      <c r="BT1411" s="36"/>
      <c r="BU1411" s="36"/>
      <c r="BV1411" s="81"/>
      <c r="BW1411" s="81"/>
    </row>
    <row r="1412" spans="1:75" ht="15.75">
      <c r="A1412" s="395"/>
      <c r="B1412" s="396"/>
      <c r="C1412" s="156"/>
      <c r="D1412" s="271"/>
      <c r="E1412" s="156"/>
      <c r="F1412" s="156"/>
      <c r="G1412" s="156"/>
      <c r="H1412" s="156"/>
      <c r="I1412" s="156"/>
      <c r="J1412" s="156"/>
      <c r="K1412" s="156"/>
      <c r="L1412" s="156"/>
      <c r="M1412" s="156"/>
      <c r="N1412" s="156"/>
      <c r="O1412" s="156"/>
      <c r="P1412" s="156"/>
      <c r="Q1412" s="156"/>
      <c r="R1412" s="156"/>
      <c r="S1412" s="156"/>
      <c r="T1412" s="156"/>
      <c r="U1412" s="157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L1412" s="81"/>
      <c r="AM1412" s="81"/>
      <c r="AN1412" s="81"/>
      <c r="AO1412" s="81"/>
      <c r="AP1412" s="81"/>
      <c r="AQ1412" s="81"/>
      <c r="AR1412" s="81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11"/>
      <c r="BF1412" s="11"/>
      <c r="BG1412" s="11"/>
      <c r="BH1412" s="11"/>
      <c r="BI1412" s="11"/>
      <c r="BJ1412" s="11"/>
      <c r="BK1412" s="11"/>
      <c r="BL1412" s="11"/>
      <c r="BN1412" s="36"/>
      <c r="BO1412" s="400"/>
      <c r="BP1412" s="81"/>
      <c r="BQ1412" s="81"/>
      <c r="BR1412" s="81"/>
      <c r="BS1412" s="81"/>
      <c r="BT1412" s="36"/>
      <c r="BU1412" s="36"/>
      <c r="BV1412" s="81"/>
      <c r="BW1412" s="81"/>
    </row>
    <row r="1413" spans="1:75" ht="15.75">
      <c r="A1413" s="395"/>
      <c r="B1413" s="396"/>
      <c r="C1413" s="156"/>
      <c r="D1413" s="271"/>
      <c r="E1413" s="156"/>
      <c r="F1413" s="156"/>
      <c r="G1413" s="156"/>
      <c r="H1413" s="156"/>
      <c r="I1413" s="156"/>
      <c r="J1413" s="156"/>
      <c r="K1413" s="156"/>
      <c r="L1413" s="156"/>
      <c r="M1413" s="156"/>
      <c r="N1413" s="156"/>
      <c r="O1413" s="156"/>
      <c r="P1413" s="156"/>
      <c r="Q1413" s="156"/>
      <c r="R1413" s="156"/>
      <c r="S1413" s="156"/>
      <c r="T1413" s="156"/>
      <c r="U1413" s="157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L1413" s="81"/>
      <c r="AM1413" s="81"/>
      <c r="AN1413" s="81"/>
      <c r="AO1413" s="81"/>
      <c r="AP1413" s="81"/>
      <c r="AQ1413" s="81"/>
      <c r="AR1413" s="81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11"/>
      <c r="BF1413" s="11"/>
      <c r="BG1413" s="11"/>
      <c r="BH1413" s="11"/>
      <c r="BI1413" s="11"/>
      <c r="BJ1413" s="11"/>
      <c r="BK1413" s="11"/>
      <c r="BL1413" s="11"/>
      <c r="BN1413" s="36"/>
      <c r="BO1413" s="400"/>
      <c r="BP1413" s="81"/>
      <c r="BQ1413" s="81"/>
      <c r="BR1413" s="81"/>
      <c r="BS1413" s="81"/>
      <c r="BT1413" s="36"/>
      <c r="BU1413" s="36"/>
      <c r="BV1413" s="81"/>
      <c r="BW1413" s="81"/>
    </row>
    <row r="1414" spans="1:75" ht="15.75">
      <c r="A1414" s="395"/>
      <c r="B1414" s="396"/>
      <c r="C1414" s="156"/>
      <c r="D1414" s="271"/>
      <c r="E1414" s="156"/>
      <c r="F1414" s="156"/>
      <c r="G1414" s="156"/>
      <c r="H1414" s="156"/>
      <c r="I1414" s="156"/>
      <c r="J1414" s="156"/>
      <c r="K1414" s="156"/>
      <c r="L1414" s="156"/>
      <c r="M1414" s="156"/>
      <c r="N1414" s="156"/>
      <c r="O1414" s="156"/>
      <c r="P1414" s="156"/>
      <c r="Q1414" s="156"/>
      <c r="R1414" s="156"/>
      <c r="S1414" s="156"/>
      <c r="T1414" s="156"/>
      <c r="U1414" s="157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L1414" s="81"/>
      <c r="AM1414" s="81"/>
      <c r="AN1414" s="81"/>
      <c r="AO1414" s="81"/>
      <c r="AP1414" s="81"/>
      <c r="AQ1414" s="81"/>
      <c r="AR1414" s="81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11"/>
      <c r="BF1414" s="11"/>
      <c r="BG1414" s="11"/>
      <c r="BH1414" s="11"/>
      <c r="BI1414" s="11"/>
      <c r="BJ1414" s="11"/>
      <c r="BK1414" s="11"/>
      <c r="BL1414" s="11"/>
      <c r="BN1414" s="36"/>
      <c r="BO1414" s="400"/>
      <c r="BP1414" s="81"/>
      <c r="BQ1414" s="81"/>
      <c r="BR1414" s="81"/>
      <c r="BS1414" s="81"/>
      <c r="BT1414" s="36"/>
      <c r="BU1414" s="36"/>
      <c r="BV1414" s="81"/>
      <c r="BW1414" s="81"/>
    </row>
    <row r="1415" spans="1:75" ht="15.75">
      <c r="A1415" s="395"/>
      <c r="B1415" s="396"/>
      <c r="C1415" s="156"/>
      <c r="D1415" s="271"/>
      <c r="E1415" s="156"/>
      <c r="F1415" s="156"/>
      <c r="G1415" s="156"/>
      <c r="H1415" s="156"/>
      <c r="I1415" s="156"/>
      <c r="J1415" s="156"/>
      <c r="K1415" s="156"/>
      <c r="L1415" s="156"/>
      <c r="M1415" s="156"/>
      <c r="N1415" s="156"/>
      <c r="O1415" s="156"/>
      <c r="P1415" s="156"/>
      <c r="Q1415" s="156"/>
      <c r="R1415" s="156"/>
      <c r="S1415" s="156"/>
      <c r="T1415" s="156"/>
      <c r="U1415" s="157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L1415" s="81"/>
      <c r="AM1415" s="81"/>
      <c r="AN1415" s="81"/>
      <c r="AO1415" s="81"/>
      <c r="AP1415" s="81"/>
      <c r="AQ1415" s="81"/>
      <c r="AR1415" s="81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11"/>
      <c r="BF1415" s="11"/>
      <c r="BG1415" s="11"/>
      <c r="BH1415" s="11"/>
      <c r="BI1415" s="11"/>
      <c r="BJ1415" s="11"/>
      <c r="BK1415" s="11"/>
      <c r="BL1415" s="11"/>
      <c r="BN1415" s="36"/>
      <c r="BO1415" s="400"/>
      <c r="BP1415" s="81"/>
      <c r="BQ1415" s="81"/>
      <c r="BR1415" s="81"/>
      <c r="BS1415" s="81"/>
      <c r="BT1415" s="36"/>
      <c r="BU1415" s="36"/>
      <c r="BV1415" s="81"/>
      <c r="BW1415" s="81"/>
    </row>
    <row r="1416" spans="1:75" ht="15.75">
      <c r="A1416" s="395"/>
      <c r="B1416" s="396"/>
      <c r="C1416" s="156"/>
      <c r="D1416" s="271"/>
      <c r="E1416" s="156"/>
      <c r="F1416" s="156"/>
      <c r="G1416" s="156"/>
      <c r="H1416" s="156"/>
      <c r="I1416" s="156"/>
      <c r="J1416" s="156"/>
      <c r="K1416" s="156"/>
      <c r="L1416" s="156"/>
      <c r="M1416" s="156"/>
      <c r="N1416" s="156"/>
      <c r="O1416" s="156"/>
      <c r="P1416" s="156"/>
      <c r="Q1416" s="156"/>
      <c r="R1416" s="156"/>
      <c r="S1416" s="156"/>
      <c r="T1416" s="156"/>
      <c r="U1416" s="157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L1416" s="81"/>
      <c r="AM1416" s="81"/>
      <c r="AN1416" s="81"/>
      <c r="AO1416" s="81"/>
      <c r="AP1416" s="81"/>
      <c r="AQ1416" s="81"/>
      <c r="AR1416" s="81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11"/>
      <c r="BF1416" s="11"/>
      <c r="BG1416" s="11"/>
      <c r="BH1416" s="11"/>
      <c r="BI1416" s="11"/>
      <c r="BJ1416" s="11"/>
      <c r="BK1416" s="11"/>
      <c r="BL1416" s="11"/>
      <c r="BN1416" s="36"/>
      <c r="BO1416" s="400"/>
      <c r="BP1416" s="81"/>
      <c r="BQ1416" s="81"/>
      <c r="BR1416" s="81"/>
      <c r="BS1416" s="81"/>
      <c r="BT1416" s="36"/>
      <c r="BU1416" s="36"/>
      <c r="BV1416" s="81"/>
      <c r="BW1416" s="81"/>
    </row>
    <row r="1417" spans="1:75" ht="15.75">
      <c r="A1417" s="395"/>
      <c r="B1417" s="396"/>
      <c r="C1417" s="156"/>
      <c r="D1417" s="271"/>
      <c r="E1417" s="156"/>
      <c r="F1417" s="156"/>
      <c r="G1417" s="156"/>
      <c r="H1417" s="156"/>
      <c r="I1417" s="156"/>
      <c r="J1417" s="156"/>
      <c r="K1417" s="156"/>
      <c r="L1417" s="156"/>
      <c r="M1417" s="156"/>
      <c r="N1417" s="156"/>
      <c r="O1417" s="156"/>
      <c r="P1417" s="156"/>
      <c r="Q1417" s="156"/>
      <c r="R1417" s="156"/>
      <c r="S1417" s="156"/>
      <c r="T1417" s="156"/>
      <c r="U1417" s="157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L1417" s="81"/>
      <c r="AM1417" s="81"/>
      <c r="AN1417" s="81"/>
      <c r="AO1417" s="81"/>
      <c r="AP1417" s="81"/>
      <c r="AQ1417" s="81"/>
      <c r="AR1417" s="81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11"/>
      <c r="BF1417" s="11"/>
      <c r="BG1417" s="11"/>
      <c r="BH1417" s="11"/>
      <c r="BI1417" s="11"/>
      <c r="BJ1417" s="11"/>
      <c r="BK1417" s="11"/>
      <c r="BL1417" s="11"/>
      <c r="BN1417" s="36"/>
      <c r="BO1417" s="400"/>
      <c r="BP1417" s="81"/>
      <c r="BQ1417" s="81"/>
      <c r="BR1417" s="81"/>
      <c r="BS1417" s="81"/>
      <c r="BT1417" s="36"/>
      <c r="BU1417" s="36"/>
      <c r="BV1417" s="81"/>
      <c r="BW1417" s="81"/>
    </row>
    <row r="1418" spans="1:75" ht="15.75">
      <c r="A1418" s="395"/>
      <c r="B1418" s="396"/>
      <c r="C1418" s="156"/>
      <c r="D1418" s="271"/>
      <c r="E1418" s="156"/>
      <c r="F1418" s="156"/>
      <c r="G1418" s="156"/>
      <c r="H1418" s="156"/>
      <c r="I1418" s="156"/>
      <c r="J1418" s="156"/>
      <c r="K1418" s="156"/>
      <c r="L1418" s="156"/>
      <c r="M1418" s="156"/>
      <c r="N1418" s="156"/>
      <c r="O1418" s="156"/>
      <c r="P1418" s="156"/>
      <c r="Q1418" s="156"/>
      <c r="R1418" s="156"/>
      <c r="S1418" s="156"/>
      <c r="T1418" s="156"/>
      <c r="U1418" s="157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L1418" s="81"/>
      <c r="AM1418" s="81"/>
      <c r="AN1418" s="81"/>
      <c r="AO1418" s="81"/>
      <c r="AP1418" s="81"/>
      <c r="AQ1418" s="81"/>
      <c r="AR1418" s="81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11"/>
      <c r="BF1418" s="11"/>
      <c r="BG1418" s="11"/>
      <c r="BH1418" s="11"/>
      <c r="BI1418" s="11"/>
      <c r="BJ1418" s="11"/>
      <c r="BK1418" s="11"/>
      <c r="BL1418" s="11"/>
      <c r="BN1418" s="36"/>
      <c r="BO1418" s="400"/>
      <c r="BP1418" s="81"/>
      <c r="BQ1418" s="81"/>
      <c r="BR1418" s="81"/>
      <c r="BS1418" s="81"/>
      <c r="BT1418" s="36"/>
      <c r="BU1418" s="36"/>
      <c r="BV1418" s="81"/>
      <c r="BW1418" s="81"/>
    </row>
    <row r="1419" spans="1:75" ht="15.75">
      <c r="A1419" s="395"/>
      <c r="B1419" s="396"/>
      <c r="C1419" s="156"/>
      <c r="D1419" s="271"/>
      <c r="E1419" s="156"/>
      <c r="F1419" s="156"/>
      <c r="G1419" s="156"/>
      <c r="H1419" s="156"/>
      <c r="I1419" s="156"/>
      <c r="J1419" s="156"/>
      <c r="K1419" s="156"/>
      <c r="L1419" s="156"/>
      <c r="M1419" s="156"/>
      <c r="N1419" s="156"/>
      <c r="O1419" s="156"/>
      <c r="P1419" s="156"/>
      <c r="Q1419" s="156"/>
      <c r="R1419" s="156"/>
      <c r="S1419" s="156"/>
      <c r="T1419" s="156"/>
      <c r="U1419" s="157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L1419" s="81"/>
      <c r="AM1419" s="81"/>
      <c r="AN1419" s="81"/>
      <c r="AO1419" s="81"/>
      <c r="AP1419" s="81"/>
      <c r="AQ1419" s="81"/>
      <c r="AR1419" s="81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11"/>
      <c r="BF1419" s="11"/>
      <c r="BG1419" s="11"/>
      <c r="BH1419" s="11"/>
      <c r="BI1419" s="11"/>
      <c r="BJ1419" s="11"/>
      <c r="BK1419" s="11"/>
      <c r="BL1419" s="11"/>
      <c r="BN1419" s="36"/>
      <c r="BO1419" s="400"/>
      <c r="BP1419" s="81"/>
      <c r="BQ1419" s="81"/>
      <c r="BR1419" s="81"/>
      <c r="BS1419" s="81"/>
      <c r="BT1419" s="36"/>
      <c r="BU1419" s="36"/>
      <c r="BV1419" s="81"/>
      <c r="BW1419" s="81"/>
    </row>
    <row r="1420" spans="1:75" ht="15.75">
      <c r="A1420" s="395"/>
      <c r="B1420" s="396"/>
      <c r="C1420" s="156"/>
      <c r="D1420" s="271"/>
      <c r="E1420" s="156"/>
      <c r="F1420" s="156"/>
      <c r="G1420" s="156"/>
      <c r="H1420" s="156"/>
      <c r="I1420" s="156"/>
      <c r="J1420" s="156"/>
      <c r="K1420" s="156"/>
      <c r="L1420" s="156"/>
      <c r="M1420" s="156"/>
      <c r="N1420" s="156"/>
      <c r="O1420" s="156"/>
      <c r="P1420" s="156"/>
      <c r="Q1420" s="156"/>
      <c r="R1420" s="156"/>
      <c r="S1420" s="156"/>
      <c r="T1420" s="156"/>
      <c r="U1420" s="157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L1420" s="81"/>
      <c r="AM1420" s="81"/>
      <c r="AN1420" s="81"/>
      <c r="AO1420" s="81"/>
      <c r="AP1420" s="81"/>
      <c r="AQ1420" s="81"/>
      <c r="AR1420" s="81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11"/>
      <c r="BF1420" s="11"/>
      <c r="BG1420" s="11"/>
      <c r="BH1420" s="11"/>
      <c r="BI1420" s="11"/>
      <c r="BJ1420" s="11"/>
      <c r="BK1420" s="11"/>
      <c r="BL1420" s="11"/>
      <c r="BN1420" s="36"/>
      <c r="BO1420" s="400"/>
      <c r="BP1420" s="81"/>
      <c r="BQ1420" s="81"/>
      <c r="BR1420" s="81"/>
      <c r="BS1420" s="81"/>
      <c r="BT1420" s="36"/>
      <c r="BU1420" s="36"/>
      <c r="BV1420" s="81"/>
      <c r="BW1420" s="81"/>
    </row>
    <row r="1421" spans="1:75" ht="15.75">
      <c r="A1421" s="395"/>
      <c r="B1421" s="396"/>
      <c r="C1421" s="156"/>
      <c r="D1421" s="271"/>
      <c r="E1421" s="156"/>
      <c r="F1421" s="156"/>
      <c r="G1421" s="156"/>
      <c r="H1421" s="156"/>
      <c r="I1421" s="156"/>
      <c r="J1421" s="156"/>
      <c r="K1421" s="156"/>
      <c r="L1421" s="156"/>
      <c r="M1421" s="156"/>
      <c r="N1421" s="156"/>
      <c r="O1421" s="156"/>
      <c r="P1421" s="156"/>
      <c r="Q1421" s="156"/>
      <c r="R1421" s="156"/>
      <c r="S1421" s="156"/>
      <c r="T1421" s="156"/>
      <c r="U1421" s="157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L1421" s="81"/>
      <c r="AM1421" s="81"/>
      <c r="AN1421" s="81"/>
      <c r="AO1421" s="81"/>
      <c r="AP1421" s="81"/>
      <c r="AQ1421" s="81"/>
      <c r="AR1421" s="81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11"/>
      <c r="BF1421" s="11"/>
      <c r="BG1421" s="11"/>
      <c r="BH1421" s="11"/>
      <c r="BI1421" s="11"/>
      <c r="BJ1421" s="11"/>
      <c r="BK1421" s="11"/>
      <c r="BL1421" s="11"/>
      <c r="BN1421" s="36"/>
      <c r="BO1421" s="400"/>
      <c r="BP1421" s="81"/>
      <c r="BQ1421" s="81"/>
      <c r="BR1421" s="81"/>
      <c r="BS1421" s="81"/>
      <c r="BT1421" s="36"/>
      <c r="BU1421" s="36"/>
      <c r="BV1421" s="81"/>
      <c r="BW1421" s="81"/>
    </row>
    <row r="1422" spans="1:75" ht="15.75">
      <c r="A1422" s="395"/>
      <c r="B1422" s="396"/>
      <c r="C1422" s="156"/>
      <c r="D1422" s="271"/>
      <c r="E1422" s="156"/>
      <c r="F1422" s="156"/>
      <c r="G1422" s="156"/>
      <c r="H1422" s="156"/>
      <c r="I1422" s="156"/>
      <c r="J1422" s="156"/>
      <c r="K1422" s="156"/>
      <c r="L1422" s="156"/>
      <c r="M1422" s="156"/>
      <c r="N1422" s="156"/>
      <c r="O1422" s="156"/>
      <c r="P1422" s="156"/>
      <c r="Q1422" s="156"/>
      <c r="R1422" s="156"/>
      <c r="S1422" s="156"/>
      <c r="T1422" s="156"/>
      <c r="U1422" s="157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L1422" s="81"/>
      <c r="AM1422" s="81"/>
      <c r="AN1422" s="81"/>
      <c r="AO1422" s="81"/>
      <c r="AP1422" s="81"/>
      <c r="AQ1422" s="81"/>
      <c r="AR1422" s="81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11"/>
      <c r="BF1422" s="11"/>
      <c r="BG1422" s="11"/>
      <c r="BH1422" s="11"/>
      <c r="BI1422" s="11"/>
      <c r="BJ1422" s="11"/>
      <c r="BK1422" s="11"/>
      <c r="BL1422" s="11"/>
      <c r="BN1422" s="36"/>
      <c r="BO1422" s="400"/>
      <c r="BP1422" s="81"/>
      <c r="BQ1422" s="81"/>
      <c r="BR1422" s="81"/>
      <c r="BS1422" s="81"/>
      <c r="BT1422" s="36"/>
      <c r="BU1422" s="36"/>
      <c r="BV1422" s="81"/>
      <c r="BW1422" s="81"/>
    </row>
    <row r="1423" spans="1:75" ht="15.75">
      <c r="A1423" s="395"/>
      <c r="B1423" s="396"/>
      <c r="C1423" s="156"/>
      <c r="D1423" s="271"/>
      <c r="E1423" s="156"/>
      <c r="F1423" s="156"/>
      <c r="G1423" s="156"/>
      <c r="H1423" s="156"/>
      <c r="I1423" s="156"/>
      <c r="J1423" s="156"/>
      <c r="K1423" s="156"/>
      <c r="L1423" s="156"/>
      <c r="M1423" s="156"/>
      <c r="N1423" s="156"/>
      <c r="O1423" s="156"/>
      <c r="P1423" s="156"/>
      <c r="Q1423" s="156"/>
      <c r="R1423" s="156"/>
      <c r="S1423" s="156"/>
      <c r="T1423" s="156"/>
      <c r="U1423" s="157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L1423" s="81"/>
      <c r="AM1423" s="81"/>
      <c r="AN1423" s="81"/>
      <c r="AO1423" s="81"/>
      <c r="AP1423" s="81"/>
      <c r="AQ1423" s="81"/>
      <c r="AR1423" s="81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11"/>
      <c r="BF1423" s="11"/>
      <c r="BG1423" s="11"/>
      <c r="BH1423" s="11"/>
      <c r="BI1423" s="11"/>
      <c r="BJ1423" s="11"/>
      <c r="BK1423" s="11"/>
      <c r="BL1423" s="11"/>
      <c r="BN1423" s="36"/>
      <c r="BO1423" s="400"/>
      <c r="BP1423" s="81"/>
      <c r="BQ1423" s="81"/>
      <c r="BR1423" s="81"/>
      <c r="BS1423" s="81"/>
      <c r="BT1423" s="36"/>
      <c r="BU1423" s="36"/>
      <c r="BV1423" s="81"/>
      <c r="BW1423" s="81"/>
    </row>
    <row r="1424" spans="1:75" ht="15.75">
      <c r="A1424" s="395"/>
      <c r="B1424" s="396"/>
      <c r="C1424" s="156"/>
      <c r="D1424" s="271"/>
      <c r="E1424" s="156"/>
      <c r="F1424" s="156"/>
      <c r="G1424" s="156"/>
      <c r="H1424" s="156"/>
      <c r="I1424" s="156"/>
      <c r="J1424" s="156"/>
      <c r="K1424" s="156"/>
      <c r="L1424" s="156"/>
      <c r="M1424" s="156"/>
      <c r="N1424" s="156"/>
      <c r="O1424" s="156"/>
      <c r="P1424" s="156"/>
      <c r="Q1424" s="156"/>
      <c r="R1424" s="156"/>
      <c r="S1424" s="156"/>
      <c r="T1424" s="156"/>
      <c r="U1424" s="157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L1424" s="81"/>
      <c r="AM1424" s="81"/>
      <c r="AN1424" s="81"/>
      <c r="AO1424" s="81"/>
      <c r="AP1424" s="81"/>
      <c r="AQ1424" s="81"/>
      <c r="AR1424" s="81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11"/>
      <c r="BF1424" s="11"/>
      <c r="BG1424" s="11"/>
      <c r="BH1424" s="11"/>
      <c r="BI1424" s="11"/>
      <c r="BJ1424" s="11"/>
      <c r="BK1424" s="11"/>
      <c r="BL1424" s="11"/>
      <c r="BN1424" s="36"/>
      <c r="BO1424" s="400"/>
      <c r="BP1424" s="81"/>
      <c r="BQ1424" s="81"/>
      <c r="BR1424" s="81"/>
      <c r="BS1424" s="81"/>
      <c r="BT1424" s="36"/>
      <c r="BU1424" s="36"/>
      <c r="BV1424" s="81"/>
      <c r="BW1424" s="81"/>
    </row>
    <row r="1425" spans="1:75" ht="15.75">
      <c r="A1425" s="395"/>
      <c r="B1425" s="396"/>
      <c r="C1425" s="156"/>
      <c r="D1425" s="271"/>
      <c r="E1425" s="156"/>
      <c r="F1425" s="156"/>
      <c r="G1425" s="156"/>
      <c r="H1425" s="156"/>
      <c r="I1425" s="156"/>
      <c r="J1425" s="156"/>
      <c r="K1425" s="156"/>
      <c r="L1425" s="156"/>
      <c r="M1425" s="156"/>
      <c r="N1425" s="156"/>
      <c r="O1425" s="156"/>
      <c r="P1425" s="156"/>
      <c r="Q1425" s="156"/>
      <c r="R1425" s="156"/>
      <c r="S1425" s="156"/>
      <c r="T1425" s="156"/>
      <c r="U1425" s="157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L1425" s="81"/>
      <c r="AM1425" s="81"/>
      <c r="AN1425" s="81"/>
      <c r="AO1425" s="81"/>
      <c r="AP1425" s="81"/>
      <c r="AQ1425" s="81"/>
      <c r="AR1425" s="81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11"/>
      <c r="BF1425" s="11"/>
      <c r="BG1425" s="11"/>
      <c r="BH1425" s="11"/>
      <c r="BI1425" s="11"/>
      <c r="BJ1425" s="11"/>
      <c r="BK1425" s="11"/>
      <c r="BL1425" s="11"/>
      <c r="BN1425" s="36"/>
      <c r="BO1425" s="400"/>
      <c r="BP1425" s="81"/>
      <c r="BQ1425" s="81"/>
      <c r="BR1425" s="81"/>
      <c r="BS1425" s="81"/>
      <c r="BT1425" s="36"/>
      <c r="BU1425" s="36"/>
      <c r="BV1425" s="81"/>
      <c r="BW1425" s="81"/>
    </row>
    <row r="1426" spans="1:75" ht="15.75">
      <c r="A1426" s="395"/>
      <c r="B1426" s="396"/>
      <c r="C1426" s="156"/>
      <c r="D1426" s="271"/>
      <c r="E1426" s="156"/>
      <c r="F1426" s="156"/>
      <c r="G1426" s="156"/>
      <c r="H1426" s="156"/>
      <c r="I1426" s="156"/>
      <c r="J1426" s="156"/>
      <c r="K1426" s="156"/>
      <c r="L1426" s="156"/>
      <c r="M1426" s="156"/>
      <c r="N1426" s="156"/>
      <c r="O1426" s="156"/>
      <c r="P1426" s="156"/>
      <c r="Q1426" s="156"/>
      <c r="R1426" s="156"/>
      <c r="S1426" s="156"/>
      <c r="T1426" s="156"/>
      <c r="U1426" s="157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L1426" s="81"/>
      <c r="AM1426" s="81"/>
      <c r="AN1426" s="81"/>
      <c r="AO1426" s="81"/>
      <c r="AP1426" s="81"/>
      <c r="AQ1426" s="81"/>
      <c r="AR1426" s="81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11"/>
      <c r="BF1426" s="11"/>
      <c r="BG1426" s="11"/>
      <c r="BH1426" s="11"/>
      <c r="BI1426" s="11"/>
      <c r="BJ1426" s="11"/>
      <c r="BK1426" s="11"/>
      <c r="BL1426" s="11"/>
      <c r="BN1426" s="36"/>
      <c r="BO1426" s="400"/>
      <c r="BP1426" s="81"/>
      <c r="BQ1426" s="81"/>
      <c r="BR1426" s="81"/>
      <c r="BS1426" s="81"/>
      <c r="BT1426" s="36"/>
      <c r="BU1426" s="36"/>
      <c r="BV1426" s="81"/>
      <c r="BW1426" s="81"/>
    </row>
    <row r="1427" spans="1:75" ht="15.75">
      <c r="A1427" s="395"/>
      <c r="B1427" s="396"/>
      <c r="C1427" s="156"/>
      <c r="D1427" s="271"/>
      <c r="E1427" s="156"/>
      <c r="F1427" s="156"/>
      <c r="G1427" s="156"/>
      <c r="H1427" s="156"/>
      <c r="I1427" s="156"/>
      <c r="J1427" s="156"/>
      <c r="K1427" s="156"/>
      <c r="L1427" s="156"/>
      <c r="M1427" s="156"/>
      <c r="N1427" s="156"/>
      <c r="O1427" s="156"/>
      <c r="P1427" s="156"/>
      <c r="Q1427" s="156"/>
      <c r="R1427" s="156"/>
      <c r="S1427" s="156"/>
      <c r="T1427" s="156"/>
      <c r="U1427" s="157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L1427" s="81"/>
      <c r="AM1427" s="81"/>
      <c r="AN1427" s="81"/>
      <c r="AO1427" s="81"/>
      <c r="AP1427" s="81"/>
      <c r="AQ1427" s="81"/>
      <c r="AR1427" s="81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11"/>
      <c r="BF1427" s="11"/>
      <c r="BG1427" s="11"/>
      <c r="BH1427" s="11"/>
      <c r="BI1427" s="11"/>
      <c r="BJ1427" s="11"/>
      <c r="BK1427" s="11"/>
      <c r="BL1427" s="11"/>
      <c r="BN1427" s="36"/>
      <c r="BO1427" s="400"/>
      <c r="BP1427" s="81"/>
      <c r="BQ1427" s="81"/>
      <c r="BR1427" s="81"/>
      <c r="BS1427" s="81"/>
      <c r="BT1427" s="36"/>
      <c r="BU1427" s="36"/>
      <c r="BV1427" s="81"/>
      <c r="BW1427" s="81"/>
    </row>
    <row r="1428" spans="1:75" ht="15.75">
      <c r="A1428" s="395"/>
      <c r="B1428" s="396"/>
      <c r="C1428" s="156"/>
      <c r="D1428" s="271"/>
      <c r="E1428" s="156"/>
      <c r="F1428" s="156"/>
      <c r="G1428" s="156"/>
      <c r="H1428" s="156"/>
      <c r="I1428" s="156"/>
      <c r="J1428" s="156"/>
      <c r="K1428" s="156"/>
      <c r="L1428" s="156"/>
      <c r="M1428" s="156"/>
      <c r="N1428" s="156"/>
      <c r="O1428" s="156"/>
      <c r="P1428" s="156"/>
      <c r="Q1428" s="156"/>
      <c r="R1428" s="156"/>
      <c r="S1428" s="156"/>
      <c r="T1428" s="156"/>
      <c r="U1428" s="157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L1428" s="81"/>
      <c r="AM1428" s="81"/>
      <c r="AN1428" s="81"/>
      <c r="AO1428" s="81"/>
      <c r="AP1428" s="81"/>
      <c r="AQ1428" s="81"/>
      <c r="AR1428" s="81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11"/>
      <c r="BF1428" s="11"/>
      <c r="BG1428" s="11"/>
      <c r="BH1428" s="11"/>
      <c r="BI1428" s="11"/>
      <c r="BJ1428" s="11"/>
      <c r="BK1428" s="11"/>
      <c r="BL1428" s="11"/>
      <c r="BN1428" s="36"/>
      <c r="BO1428" s="400"/>
      <c r="BP1428" s="81"/>
      <c r="BQ1428" s="81"/>
      <c r="BR1428" s="81"/>
      <c r="BS1428" s="81"/>
      <c r="BT1428" s="36"/>
      <c r="BU1428" s="36"/>
      <c r="BV1428" s="81"/>
      <c r="BW1428" s="81"/>
    </row>
    <row r="1429" spans="1:75" ht="15.75">
      <c r="A1429" s="395"/>
      <c r="B1429" s="396"/>
      <c r="C1429" s="156"/>
      <c r="D1429" s="271"/>
      <c r="E1429" s="156"/>
      <c r="F1429" s="156"/>
      <c r="G1429" s="156"/>
      <c r="H1429" s="156"/>
      <c r="I1429" s="156"/>
      <c r="J1429" s="156"/>
      <c r="K1429" s="156"/>
      <c r="L1429" s="156"/>
      <c r="M1429" s="156"/>
      <c r="N1429" s="156"/>
      <c r="O1429" s="156"/>
      <c r="P1429" s="156"/>
      <c r="Q1429" s="156"/>
      <c r="R1429" s="156"/>
      <c r="S1429" s="156"/>
      <c r="T1429" s="156"/>
      <c r="U1429" s="157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L1429" s="81"/>
      <c r="AM1429" s="81"/>
      <c r="AN1429" s="81"/>
      <c r="AO1429" s="81"/>
      <c r="AP1429" s="81"/>
      <c r="AQ1429" s="81"/>
      <c r="AR1429" s="81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11"/>
      <c r="BF1429" s="11"/>
      <c r="BG1429" s="11"/>
      <c r="BH1429" s="11"/>
      <c r="BI1429" s="11"/>
      <c r="BJ1429" s="11"/>
      <c r="BK1429" s="11"/>
      <c r="BL1429" s="11"/>
      <c r="BN1429" s="36"/>
      <c r="BO1429" s="400"/>
      <c r="BP1429" s="81"/>
      <c r="BQ1429" s="81"/>
      <c r="BR1429" s="81"/>
      <c r="BS1429" s="81"/>
      <c r="BT1429" s="36"/>
      <c r="BU1429" s="36"/>
      <c r="BV1429" s="81"/>
      <c r="BW1429" s="81"/>
    </row>
    <row r="1430" spans="1:75" ht="15.75">
      <c r="A1430" s="395"/>
      <c r="B1430" s="396"/>
      <c r="C1430" s="156"/>
      <c r="D1430" s="271"/>
      <c r="E1430" s="156"/>
      <c r="F1430" s="156"/>
      <c r="G1430" s="156"/>
      <c r="H1430" s="156"/>
      <c r="I1430" s="156"/>
      <c r="J1430" s="156"/>
      <c r="K1430" s="156"/>
      <c r="L1430" s="156"/>
      <c r="M1430" s="156"/>
      <c r="N1430" s="156"/>
      <c r="O1430" s="156"/>
      <c r="P1430" s="156"/>
      <c r="Q1430" s="156"/>
      <c r="R1430" s="156"/>
      <c r="S1430" s="156"/>
      <c r="T1430" s="156"/>
      <c r="U1430" s="157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L1430" s="81"/>
      <c r="AM1430" s="81"/>
      <c r="AN1430" s="81"/>
      <c r="AO1430" s="81"/>
      <c r="AP1430" s="81"/>
      <c r="AQ1430" s="81"/>
      <c r="AR1430" s="81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11"/>
      <c r="BF1430" s="11"/>
      <c r="BG1430" s="11"/>
      <c r="BH1430" s="11"/>
      <c r="BI1430" s="11"/>
      <c r="BJ1430" s="11"/>
      <c r="BK1430" s="11"/>
      <c r="BL1430" s="11"/>
      <c r="BN1430" s="36"/>
      <c r="BO1430" s="400"/>
      <c r="BP1430" s="81"/>
      <c r="BQ1430" s="81"/>
      <c r="BR1430" s="81"/>
      <c r="BS1430" s="81"/>
      <c r="BT1430" s="36"/>
      <c r="BU1430" s="36"/>
      <c r="BV1430" s="81"/>
      <c r="BW1430" s="81"/>
    </row>
    <row r="1431" spans="1:75" ht="15.75">
      <c r="A1431" s="395"/>
      <c r="B1431" s="396"/>
      <c r="C1431" s="156"/>
      <c r="D1431" s="271"/>
      <c r="E1431" s="156"/>
      <c r="F1431" s="156"/>
      <c r="G1431" s="156"/>
      <c r="H1431" s="156"/>
      <c r="I1431" s="156"/>
      <c r="J1431" s="156"/>
      <c r="K1431" s="156"/>
      <c r="L1431" s="156"/>
      <c r="M1431" s="156"/>
      <c r="N1431" s="156"/>
      <c r="O1431" s="156"/>
      <c r="P1431" s="156"/>
      <c r="Q1431" s="156"/>
      <c r="R1431" s="156"/>
      <c r="S1431" s="156"/>
      <c r="T1431" s="156"/>
      <c r="U1431" s="157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L1431" s="81"/>
      <c r="AM1431" s="81"/>
      <c r="AN1431" s="81"/>
      <c r="AO1431" s="81"/>
      <c r="AP1431" s="81"/>
      <c r="AQ1431" s="81"/>
      <c r="AR1431" s="81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11"/>
      <c r="BF1431" s="11"/>
      <c r="BG1431" s="11"/>
      <c r="BH1431" s="11"/>
      <c r="BI1431" s="11"/>
      <c r="BJ1431" s="11"/>
      <c r="BK1431" s="11"/>
      <c r="BL1431" s="11"/>
      <c r="BN1431" s="36"/>
      <c r="BO1431" s="400"/>
      <c r="BP1431" s="81"/>
      <c r="BQ1431" s="81"/>
      <c r="BR1431" s="81"/>
      <c r="BS1431" s="81"/>
      <c r="BT1431" s="36"/>
      <c r="BU1431" s="36"/>
      <c r="BV1431" s="81"/>
      <c r="BW1431" s="81"/>
    </row>
    <row r="1432" spans="1:75" ht="15.75">
      <c r="A1432" s="395"/>
      <c r="B1432" s="396"/>
      <c r="C1432" s="156"/>
      <c r="D1432" s="271"/>
      <c r="E1432" s="156"/>
      <c r="F1432" s="156"/>
      <c r="G1432" s="156"/>
      <c r="H1432" s="156"/>
      <c r="I1432" s="156"/>
      <c r="J1432" s="156"/>
      <c r="K1432" s="156"/>
      <c r="L1432" s="156"/>
      <c r="M1432" s="156"/>
      <c r="N1432" s="156"/>
      <c r="O1432" s="156"/>
      <c r="P1432" s="156"/>
      <c r="Q1432" s="156"/>
      <c r="R1432" s="156"/>
      <c r="S1432" s="156"/>
      <c r="T1432" s="156"/>
      <c r="U1432" s="157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L1432" s="81"/>
      <c r="AM1432" s="81"/>
      <c r="AN1432" s="81"/>
      <c r="AO1432" s="81"/>
      <c r="AP1432" s="81"/>
      <c r="AQ1432" s="81"/>
      <c r="AR1432" s="81"/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11"/>
      <c r="BF1432" s="11"/>
      <c r="BG1432" s="11"/>
      <c r="BH1432" s="11"/>
      <c r="BI1432" s="11"/>
      <c r="BJ1432" s="11"/>
      <c r="BK1432" s="11"/>
      <c r="BL1432" s="11"/>
      <c r="BN1432" s="36"/>
      <c r="BO1432" s="400"/>
      <c r="BP1432" s="81"/>
      <c r="BQ1432" s="81"/>
      <c r="BR1432" s="81"/>
      <c r="BS1432" s="81"/>
      <c r="BT1432" s="36"/>
      <c r="BU1432" s="36"/>
      <c r="BV1432" s="81"/>
      <c r="BW1432" s="81"/>
    </row>
    <row r="1433" spans="1:75" ht="15.75">
      <c r="A1433" s="395"/>
      <c r="B1433" s="396"/>
      <c r="C1433" s="156"/>
      <c r="D1433" s="271"/>
      <c r="E1433" s="156"/>
      <c r="F1433" s="156"/>
      <c r="G1433" s="156"/>
      <c r="H1433" s="156"/>
      <c r="I1433" s="156"/>
      <c r="J1433" s="156"/>
      <c r="K1433" s="156"/>
      <c r="L1433" s="156"/>
      <c r="M1433" s="156"/>
      <c r="N1433" s="156"/>
      <c r="O1433" s="156"/>
      <c r="P1433" s="156"/>
      <c r="Q1433" s="156"/>
      <c r="R1433" s="156"/>
      <c r="S1433" s="156"/>
      <c r="T1433" s="156"/>
      <c r="U1433" s="157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L1433" s="81"/>
      <c r="AM1433" s="81"/>
      <c r="AN1433" s="81"/>
      <c r="AO1433" s="81"/>
      <c r="AP1433" s="81"/>
      <c r="AQ1433" s="81"/>
      <c r="AR1433" s="81"/>
      <c r="AS1433" s="36"/>
      <c r="AT1433" s="36"/>
      <c r="AU1433" s="36"/>
      <c r="AV1433" s="36"/>
      <c r="AW1433" s="36"/>
      <c r="AX1433" s="36"/>
      <c r="AY1433" s="36"/>
      <c r="AZ1433" s="36"/>
      <c r="BA1433" s="36"/>
      <c r="BB1433" s="36"/>
      <c r="BC1433" s="36"/>
      <c r="BD1433" s="36"/>
      <c r="BE1433" s="11"/>
      <c r="BF1433" s="11"/>
      <c r="BG1433" s="11"/>
      <c r="BH1433" s="11"/>
      <c r="BI1433" s="11"/>
      <c r="BJ1433" s="11"/>
      <c r="BK1433" s="11"/>
      <c r="BL1433" s="11"/>
      <c r="BN1433" s="36"/>
      <c r="BO1433" s="400"/>
      <c r="BP1433" s="81"/>
      <c r="BQ1433" s="81"/>
      <c r="BR1433" s="81"/>
      <c r="BS1433" s="81"/>
      <c r="BT1433" s="36"/>
      <c r="BU1433" s="36"/>
      <c r="BV1433" s="81"/>
      <c r="BW1433" s="81"/>
    </row>
    <row r="1434" spans="1:75" ht="15.75">
      <c r="A1434" s="395"/>
      <c r="B1434" s="396"/>
      <c r="C1434" s="156"/>
      <c r="D1434" s="271"/>
      <c r="E1434" s="156"/>
      <c r="F1434" s="156"/>
      <c r="G1434" s="156"/>
      <c r="H1434" s="156"/>
      <c r="I1434" s="156"/>
      <c r="J1434" s="156"/>
      <c r="K1434" s="156"/>
      <c r="L1434" s="156"/>
      <c r="M1434" s="156"/>
      <c r="N1434" s="156"/>
      <c r="O1434" s="156"/>
      <c r="P1434" s="156"/>
      <c r="Q1434" s="156"/>
      <c r="R1434" s="156"/>
      <c r="S1434" s="156"/>
      <c r="T1434" s="156"/>
      <c r="U1434" s="157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L1434" s="81"/>
      <c r="AM1434" s="81"/>
      <c r="AN1434" s="81"/>
      <c r="AO1434" s="81"/>
      <c r="AP1434" s="81"/>
      <c r="AQ1434" s="81"/>
      <c r="AR1434" s="81"/>
      <c r="AS1434" s="36"/>
      <c r="AT1434" s="36"/>
      <c r="AU1434" s="36"/>
      <c r="AV1434" s="36"/>
      <c r="AW1434" s="36"/>
      <c r="AX1434" s="36"/>
      <c r="AY1434" s="36"/>
      <c r="AZ1434" s="36"/>
      <c r="BA1434" s="36"/>
      <c r="BB1434" s="36"/>
      <c r="BC1434" s="36"/>
      <c r="BD1434" s="36"/>
      <c r="BE1434" s="11"/>
      <c r="BF1434" s="11"/>
      <c r="BG1434" s="11"/>
      <c r="BH1434" s="11"/>
      <c r="BI1434" s="11"/>
      <c r="BJ1434" s="11"/>
      <c r="BK1434" s="11"/>
      <c r="BL1434" s="11"/>
      <c r="BN1434" s="36"/>
      <c r="BO1434" s="400"/>
      <c r="BP1434" s="81"/>
      <c r="BQ1434" s="81"/>
      <c r="BR1434" s="81"/>
      <c r="BS1434" s="81"/>
      <c r="BT1434" s="36"/>
      <c r="BU1434" s="36"/>
      <c r="BV1434" s="81"/>
      <c r="BW1434" s="81"/>
    </row>
    <row r="1435" spans="1:75" ht="15.75">
      <c r="A1435" s="395"/>
      <c r="B1435" s="396"/>
      <c r="C1435" s="156"/>
      <c r="D1435" s="271"/>
      <c r="E1435" s="156"/>
      <c r="F1435" s="156"/>
      <c r="G1435" s="156"/>
      <c r="H1435" s="156"/>
      <c r="I1435" s="156"/>
      <c r="J1435" s="156"/>
      <c r="K1435" s="156"/>
      <c r="L1435" s="156"/>
      <c r="M1435" s="156"/>
      <c r="N1435" s="156"/>
      <c r="O1435" s="156"/>
      <c r="P1435" s="156"/>
      <c r="Q1435" s="156"/>
      <c r="R1435" s="156"/>
      <c r="S1435" s="156"/>
      <c r="T1435" s="156"/>
      <c r="U1435" s="157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L1435" s="81"/>
      <c r="AM1435" s="81"/>
      <c r="AN1435" s="81"/>
      <c r="AO1435" s="81"/>
      <c r="AP1435" s="81"/>
      <c r="AQ1435" s="81"/>
      <c r="AR1435" s="81"/>
      <c r="AS1435" s="36"/>
      <c r="AT1435" s="36"/>
      <c r="AU1435" s="36"/>
      <c r="AV1435" s="36"/>
      <c r="AW1435" s="36"/>
      <c r="AX1435" s="36"/>
      <c r="AY1435" s="36"/>
      <c r="AZ1435" s="36"/>
      <c r="BA1435" s="36"/>
      <c r="BB1435" s="36"/>
      <c r="BC1435" s="36"/>
      <c r="BD1435" s="36"/>
      <c r="BE1435" s="11"/>
      <c r="BF1435" s="11"/>
      <c r="BG1435" s="11"/>
      <c r="BH1435" s="11"/>
      <c r="BI1435" s="11"/>
      <c r="BJ1435" s="11"/>
      <c r="BK1435" s="11"/>
      <c r="BL1435" s="11"/>
      <c r="BN1435" s="36"/>
      <c r="BO1435" s="400"/>
      <c r="BP1435" s="81"/>
      <c r="BQ1435" s="81"/>
      <c r="BR1435" s="81"/>
      <c r="BS1435" s="81"/>
      <c r="BT1435" s="36"/>
      <c r="BU1435" s="36"/>
      <c r="BV1435" s="81"/>
      <c r="BW1435" s="81"/>
    </row>
    <row r="1436" spans="1:75" ht="15.75">
      <c r="A1436" s="395"/>
      <c r="B1436" s="396"/>
      <c r="C1436" s="156"/>
      <c r="D1436" s="271"/>
      <c r="E1436" s="156"/>
      <c r="F1436" s="156"/>
      <c r="G1436" s="156"/>
      <c r="H1436" s="156"/>
      <c r="I1436" s="156"/>
      <c r="J1436" s="156"/>
      <c r="K1436" s="156"/>
      <c r="L1436" s="156"/>
      <c r="M1436" s="156"/>
      <c r="N1436" s="156"/>
      <c r="O1436" s="156"/>
      <c r="P1436" s="156"/>
      <c r="Q1436" s="156"/>
      <c r="R1436" s="156"/>
      <c r="S1436" s="156"/>
      <c r="T1436" s="156"/>
      <c r="U1436" s="157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L1436" s="81"/>
      <c r="AM1436" s="81"/>
      <c r="AN1436" s="81"/>
      <c r="AO1436" s="81"/>
      <c r="AP1436" s="81"/>
      <c r="AQ1436" s="81"/>
      <c r="AR1436" s="81"/>
      <c r="AS1436" s="36"/>
      <c r="AT1436" s="36"/>
      <c r="AU1436" s="36"/>
      <c r="AV1436" s="36"/>
      <c r="AW1436" s="36"/>
      <c r="AX1436" s="36"/>
      <c r="AY1436" s="36"/>
      <c r="AZ1436" s="36"/>
      <c r="BA1436" s="36"/>
      <c r="BB1436" s="36"/>
      <c r="BC1436" s="36"/>
      <c r="BD1436" s="36"/>
      <c r="BE1436" s="11"/>
      <c r="BF1436" s="11"/>
      <c r="BG1436" s="11"/>
      <c r="BH1436" s="11"/>
      <c r="BI1436" s="11"/>
      <c r="BJ1436" s="11"/>
      <c r="BK1436" s="11"/>
      <c r="BL1436" s="11"/>
      <c r="BN1436" s="36"/>
      <c r="BO1436" s="400"/>
      <c r="BP1436" s="81"/>
      <c r="BQ1436" s="81"/>
      <c r="BR1436" s="81"/>
      <c r="BS1436" s="81"/>
      <c r="BT1436" s="36"/>
      <c r="BU1436" s="36"/>
      <c r="BV1436" s="81"/>
      <c r="BW1436" s="81"/>
    </row>
    <row r="1437" spans="1:75" ht="15.75">
      <c r="A1437" s="395"/>
      <c r="B1437" s="396"/>
      <c r="C1437" s="156"/>
      <c r="D1437" s="271"/>
      <c r="E1437" s="156"/>
      <c r="F1437" s="156"/>
      <c r="G1437" s="156"/>
      <c r="H1437" s="156"/>
      <c r="I1437" s="156"/>
      <c r="J1437" s="156"/>
      <c r="K1437" s="156"/>
      <c r="L1437" s="156"/>
      <c r="M1437" s="156"/>
      <c r="N1437" s="156"/>
      <c r="O1437" s="156"/>
      <c r="P1437" s="156"/>
      <c r="Q1437" s="156"/>
      <c r="R1437" s="156"/>
      <c r="S1437" s="156"/>
      <c r="T1437" s="156"/>
      <c r="U1437" s="157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L1437" s="81"/>
      <c r="AM1437" s="81"/>
      <c r="AN1437" s="81"/>
      <c r="AO1437" s="81"/>
      <c r="AP1437" s="81"/>
      <c r="AQ1437" s="81"/>
      <c r="AR1437" s="81"/>
      <c r="AS1437" s="36"/>
      <c r="AT1437" s="36"/>
      <c r="AU1437" s="36"/>
      <c r="AV1437" s="36"/>
      <c r="AW1437" s="36"/>
      <c r="AX1437" s="36"/>
      <c r="AY1437" s="36"/>
      <c r="AZ1437" s="36"/>
      <c r="BA1437" s="36"/>
      <c r="BB1437" s="36"/>
      <c r="BC1437" s="36"/>
      <c r="BD1437" s="36"/>
      <c r="BE1437" s="11"/>
      <c r="BF1437" s="11"/>
      <c r="BG1437" s="11"/>
      <c r="BH1437" s="11"/>
      <c r="BI1437" s="11"/>
      <c r="BJ1437" s="11"/>
      <c r="BK1437" s="11"/>
      <c r="BL1437" s="11"/>
      <c r="BN1437" s="36"/>
      <c r="BO1437" s="400"/>
      <c r="BP1437" s="81"/>
      <c r="BQ1437" s="81"/>
      <c r="BR1437" s="81"/>
      <c r="BS1437" s="81"/>
      <c r="BT1437" s="36"/>
      <c r="BU1437" s="36"/>
      <c r="BV1437" s="81"/>
      <c r="BW1437" s="81"/>
    </row>
    <row r="1438" spans="1:75" ht="15.75">
      <c r="A1438" s="395"/>
      <c r="B1438" s="396"/>
      <c r="C1438" s="156"/>
      <c r="D1438" s="271"/>
      <c r="E1438" s="156"/>
      <c r="F1438" s="156"/>
      <c r="G1438" s="156"/>
      <c r="H1438" s="156"/>
      <c r="I1438" s="156"/>
      <c r="J1438" s="156"/>
      <c r="K1438" s="156"/>
      <c r="L1438" s="156"/>
      <c r="M1438" s="156"/>
      <c r="N1438" s="156"/>
      <c r="O1438" s="156"/>
      <c r="P1438" s="156"/>
      <c r="Q1438" s="156"/>
      <c r="R1438" s="156"/>
      <c r="S1438" s="156"/>
      <c r="T1438" s="156"/>
      <c r="U1438" s="157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L1438" s="81"/>
      <c r="AM1438" s="81"/>
      <c r="AN1438" s="81"/>
      <c r="AO1438" s="81"/>
      <c r="AP1438" s="81"/>
      <c r="AQ1438" s="81"/>
      <c r="AR1438" s="81"/>
      <c r="AS1438" s="36"/>
      <c r="AT1438" s="36"/>
      <c r="AU1438" s="36"/>
      <c r="AV1438" s="36"/>
      <c r="AW1438" s="36"/>
      <c r="AX1438" s="36"/>
      <c r="AY1438" s="36"/>
      <c r="AZ1438" s="36"/>
      <c r="BA1438" s="36"/>
      <c r="BB1438" s="36"/>
      <c r="BC1438" s="36"/>
      <c r="BD1438" s="36"/>
      <c r="BE1438" s="11"/>
      <c r="BF1438" s="11"/>
      <c r="BG1438" s="11"/>
      <c r="BH1438" s="11"/>
      <c r="BI1438" s="11"/>
      <c r="BJ1438" s="11"/>
      <c r="BK1438" s="11"/>
      <c r="BL1438" s="11"/>
      <c r="BN1438" s="36"/>
      <c r="BO1438" s="400"/>
      <c r="BP1438" s="81"/>
      <c r="BQ1438" s="81"/>
      <c r="BR1438" s="81"/>
      <c r="BS1438" s="81"/>
      <c r="BT1438" s="36"/>
      <c r="BU1438" s="36"/>
      <c r="BV1438" s="81"/>
      <c r="BW1438" s="81"/>
    </row>
    <row r="1439" spans="1:75" ht="15.75">
      <c r="A1439" s="395"/>
      <c r="B1439" s="396"/>
      <c r="C1439" s="156"/>
      <c r="D1439" s="271"/>
      <c r="E1439" s="156"/>
      <c r="F1439" s="156"/>
      <c r="G1439" s="156"/>
      <c r="H1439" s="156"/>
      <c r="I1439" s="156"/>
      <c r="J1439" s="156"/>
      <c r="K1439" s="156"/>
      <c r="L1439" s="156"/>
      <c r="M1439" s="156"/>
      <c r="N1439" s="156"/>
      <c r="O1439" s="156"/>
      <c r="P1439" s="156"/>
      <c r="Q1439" s="156"/>
      <c r="R1439" s="156"/>
      <c r="S1439" s="156"/>
      <c r="T1439" s="156"/>
      <c r="U1439" s="157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L1439" s="81"/>
      <c r="AM1439" s="81"/>
      <c r="AN1439" s="81"/>
      <c r="AO1439" s="81"/>
      <c r="AP1439" s="81"/>
      <c r="AQ1439" s="81"/>
      <c r="AR1439" s="81"/>
      <c r="AS1439" s="36"/>
      <c r="AT1439" s="36"/>
      <c r="AU1439" s="36"/>
      <c r="AV1439" s="36"/>
      <c r="AW1439" s="36"/>
      <c r="AX1439" s="36"/>
      <c r="AY1439" s="36"/>
      <c r="AZ1439" s="36"/>
      <c r="BA1439" s="36"/>
      <c r="BB1439" s="36"/>
      <c r="BC1439" s="36"/>
      <c r="BD1439" s="36"/>
      <c r="BE1439" s="11"/>
      <c r="BF1439" s="11"/>
      <c r="BG1439" s="11"/>
      <c r="BH1439" s="11"/>
      <c r="BI1439" s="11"/>
      <c r="BJ1439" s="11"/>
      <c r="BK1439" s="11"/>
      <c r="BL1439" s="11"/>
      <c r="BN1439" s="36"/>
      <c r="BO1439" s="400"/>
      <c r="BP1439" s="81"/>
      <c r="BQ1439" s="81"/>
      <c r="BR1439" s="81"/>
      <c r="BS1439" s="81"/>
      <c r="BT1439" s="36"/>
      <c r="BU1439" s="36"/>
      <c r="BV1439" s="81"/>
      <c r="BW1439" s="81"/>
    </row>
    <row r="1440" spans="1:75" ht="15.75">
      <c r="A1440" s="395"/>
      <c r="B1440" s="396"/>
      <c r="C1440" s="156"/>
      <c r="D1440" s="271"/>
      <c r="E1440" s="156"/>
      <c r="F1440" s="156"/>
      <c r="G1440" s="156"/>
      <c r="H1440" s="156"/>
      <c r="I1440" s="156"/>
      <c r="J1440" s="156"/>
      <c r="K1440" s="156"/>
      <c r="L1440" s="156"/>
      <c r="M1440" s="156"/>
      <c r="N1440" s="156"/>
      <c r="O1440" s="156"/>
      <c r="P1440" s="156"/>
      <c r="Q1440" s="156"/>
      <c r="R1440" s="156"/>
      <c r="S1440" s="156"/>
      <c r="T1440" s="156"/>
      <c r="U1440" s="157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L1440" s="81"/>
      <c r="AM1440" s="81"/>
      <c r="AN1440" s="81"/>
      <c r="AO1440" s="81"/>
      <c r="AP1440" s="81"/>
      <c r="AQ1440" s="81"/>
      <c r="AR1440" s="81"/>
      <c r="AS1440" s="36"/>
      <c r="AT1440" s="36"/>
      <c r="AU1440" s="36"/>
      <c r="AV1440" s="36"/>
      <c r="AW1440" s="36"/>
      <c r="AX1440" s="36"/>
      <c r="AY1440" s="36"/>
      <c r="AZ1440" s="36"/>
      <c r="BA1440" s="36"/>
      <c r="BB1440" s="36"/>
      <c r="BC1440" s="36"/>
      <c r="BD1440" s="36"/>
      <c r="BE1440" s="11"/>
      <c r="BF1440" s="11"/>
      <c r="BG1440" s="11"/>
      <c r="BH1440" s="11"/>
      <c r="BI1440" s="11"/>
      <c r="BJ1440" s="11"/>
      <c r="BK1440" s="11"/>
      <c r="BL1440" s="11"/>
      <c r="BN1440" s="36"/>
      <c r="BO1440" s="400"/>
      <c r="BP1440" s="81"/>
      <c r="BQ1440" s="81"/>
      <c r="BR1440" s="81"/>
      <c r="BS1440" s="81"/>
      <c r="BT1440" s="36"/>
      <c r="BU1440" s="36"/>
      <c r="BV1440" s="81"/>
      <c r="BW1440" s="81"/>
    </row>
    <row r="1441" spans="1:75" ht="15.75">
      <c r="A1441" s="395"/>
      <c r="B1441" s="396"/>
      <c r="C1441" s="156"/>
      <c r="D1441" s="271"/>
      <c r="E1441" s="156"/>
      <c r="F1441" s="156"/>
      <c r="G1441" s="156"/>
      <c r="H1441" s="156"/>
      <c r="I1441" s="156"/>
      <c r="J1441" s="156"/>
      <c r="K1441" s="156"/>
      <c r="L1441" s="156"/>
      <c r="M1441" s="156"/>
      <c r="N1441" s="156"/>
      <c r="O1441" s="156"/>
      <c r="P1441" s="156"/>
      <c r="Q1441" s="156"/>
      <c r="R1441" s="156"/>
      <c r="S1441" s="156"/>
      <c r="T1441" s="156"/>
      <c r="U1441" s="157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L1441" s="81"/>
      <c r="AM1441" s="81"/>
      <c r="AN1441" s="81"/>
      <c r="AO1441" s="81"/>
      <c r="AP1441" s="81"/>
      <c r="AQ1441" s="81"/>
      <c r="AR1441" s="81"/>
      <c r="AS1441" s="36"/>
      <c r="AT1441" s="36"/>
      <c r="AU1441" s="36"/>
      <c r="AV1441" s="36"/>
      <c r="AW1441" s="36"/>
      <c r="AX1441" s="36"/>
      <c r="AY1441" s="36"/>
      <c r="AZ1441" s="36"/>
      <c r="BA1441" s="36"/>
      <c r="BB1441" s="36"/>
      <c r="BC1441" s="36"/>
      <c r="BD1441" s="36"/>
      <c r="BE1441" s="11"/>
      <c r="BF1441" s="11"/>
      <c r="BG1441" s="11"/>
      <c r="BH1441" s="11"/>
      <c r="BI1441" s="11"/>
      <c r="BJ1441" s="11"/>
      <c r="BK1441" s="11"/>
      <c r="BL1441" s="11"/>
      <c r="BN1441" s="36"/>
      <c r="BO1441" s="400"/>
      <c r="BP1441" s="81"/>
      <c r="BQ1441" s="81"/>
      <c r="BR1441" s="81"/>
      <c r="BS1441" s="81"/>
      <c r="BT1441" s="36"/>
      <c r="BU1441" s="36"/>
      <c r="BV1441" s="81"/>
      <c r="BW1441" s="81"/>
    </row>
    <row r="1442" spans="1:75" ht="15.75">
      <c r="A1442" s="395"/>
      <c r="B1442" s="396"/>
      <c r="C1442" s="156"/>
      <c r="D1442" s="271"/>
      <c r="E1442" s="156"/>
      <c r="F1442" s="156"/>
      <c r="G1442" s="156"/>
      <c r="H1442" s="156"/>
      <c r="I1442" s="156"/>
      <c r="J1442" s="156"/>
      <c r="K1442" s="156"/>
      <c r="L1442" s="156"/>
      <c r="M1442" s="156"/>
      <c r="N1442" s="156"/>
      <c r="O1442" s="156"/>
      <c r="P1442" s="156"/>
      <c r="Q1442" s="156"/>
      <c r="R1442" s="156"/>
      <c r="S1442" s="156"/>
      <c r="T1442" s="156"/>
      <c r="U1442" s="157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L1442" s="81"/>
      <c r="AM1442" s="81"/>
      <c r="AN1442" s="81"/>
      <c r="AO1442" s="81"/>
      <c r="AP1442" s="81"/>
      <c r="AQ1442" s="81"/>
      <c r="AR1442" s="81"/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11"/>
      <c r="BF1442" s="11"/>
      <c r="BG1442" s="11"/>
      <c r="BH1442" s="11"/>
      <c r="BI1442" s="11"/>
      <c r="BJ1442" s="11"/>
      <c r="BK1442" s="11"/>
      <c r="BL1442" s="11"/>
      <c r="BN1442" s="36"/>
      <c r="BO1442" s="400"/>
      <c r="BP1442" s="81"/>
      <c r="BQ1442" s="81"/>
      <c r="BR1442" s="81"/>
      <c r="BS1442" s="81"/>
      <c r="BT1442" s="36"/>
      <c r="BU1442" s="36"/>
      <c r="BV1442" s="81"/>
      <c r="BW1442" s="81"/>
    </row>
    <row r="1443" spans="1:75" ht="15.75">
      <c r="A1443" s="395"/>
      <c r="B1443" s="396"/>
      <c r="C1443" s="156"/>
      <c r="D1443" s="271"/>
      <c r="E1443" s="156"/>
      <c r="F1443" s="156"/>
      <c r="G1443" s="156"/>
      <c r="H1443" s="156"/>
      <c r="I1443" s="156"/>
      <c r="J1443" s="156"/>
      <c r="K1443" s="156"/>
      <c r="L1443" s="156"/>
      <c r="M1443" s="156"/>
      <c r="N1443" s="156"/>
      <c r="O1443" s="156"/>
      <c r="P1443" s="156"/>
      <c r="Q1443" s="156"/>
      <c r="R1443" s="156"/>
      <c r="S1443" s="156"/>
      <c r="T1443" s="156"/>
      <c r="U1443" s="157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L1443" s="81"/>
      <c r="AM1443" s="81"/>
      <c r="AN1443" s="81"/>
      <c r="AO1443" s="81"/>
      <c r="AP1443" s="81"/>
      <c r="AQ1443" s="81"/>
      <c r="AR1443" s="81"/>
      <c r="AS1443" s="36"/>
      <c r="AT1443" s="36"/>
      <c r="AU1443" s="36"/>
      <c r="AV1443" s="36"/>
      <c r="AW1443" s="36"/>
      <c r="AX1443" s="36"/>
      <c r="AY1443" s="36"/>
      <c r="AZ1443" s="36"/>
      <c r="BA1443" s="36"/>
      <c r="BB1443" s="36"/>
      <c r="BC1443" s="36"/>
      <c r="BD1443" s="36"/>
      <c r="BE1443" s="11"/>
      <c r="BF1443" s="11"/>
      <c r="BG1443" s="11"/>
      <c r="BH1443" s="11"/>
      <c r="BI1443" s="11"/>
      <c r="BJ1443" s="11"/>
      <c r="BK1443" s="11"/>
      <c r="BL1443" s="11"/>
      <c r="BN1443" s="36"/>
      <c r="BO1443" s="400"/>
      <c r="BP1443" s="81"/>
      <c r="BQ1443" s="81"/>
      <c r="BR1443" s="81"/>
      <c r="BS1443" s="81"/>
      <c r="BT1443" s="36"/>
      <c r="BU1443" s="36"/>
      <c r="BV1443" s="81"/>
      <c r="BW1443" s="81"/>
    </row>
    <row r="1444" spans="1:75" ht="15.75">
      <c r="A1444" s="395"/>
      <c r="B1444" s="396"/>
      <c r="C1444" s="156"/>
      <c r="D1444" s="271"/>
      <c r="E1444" s="156"/>
      <c r="F1444" s="156"/>
      <c r="G1444" s="156"/>
      <c r="H1444" s="156"/>
      <c r="I1444" s="156"/>
      <c r="J1444" s="156"/>
      <c r="K1444" s="156"/>
      <c r="L1444" s="156"/>
      <c r="M1444" s="156"/>
      <c r="N1444" s="156"/>
      <c r="O1444" s="156"/>
      <c r="P1444" s="156"/>
      <c r="Q1444" s="156"/>
      <c r="R1444" s="156"/>
      <c r="S1444" s="156"/>
      <c r="T1444" s="156"/>
      <c r="U1444" s="157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L1444" s="81"/>
      <c r="AM1444" s="81"/>
      <c r="AN1444" s="81"/>
      <c r="AO1444" s="81"/>
      <c r="AP1444" s="81"/>
      <c r="AQ1444" s="81"/>
      <c r="AR1444" s="81"/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11"/>
      <c r="BF1444" s="11"/>
      <c r="BG1444" s="11"/>
      <c r="BH1444" s="11"/>
      <c r="BI1444" s="11"/>
      <c r="BJ1444" s="11"/>
      <c r="BK1444" s="11"/>
      <c r="BL1444" s="11"/>
      <c r="BN1444" s="36"/>
      <c r="BO1444" s="400"/>
      <c r="BP1444" s="81"/>
      <c r="BQ1444" s="81"/>
      <c r="BR1444" s="81"/>
      <c r="BS1444" s="81"/>
      <c r="BT1444" s="36"/>
      <c r="BU1444" s="36"/>
      <c r="BV1444" s="81"/>
      <c r="BW1444" s="81"/>
    </row>
    <row r="1445" spans="1:75" ht="15.75">
      <c r="A1445" s="395"/>
      <c r="B1445" s="396"/>
      <c r="C1445" s="156"/>
      <c r="D1445" s="271"/>
      <c r="E1445" s="156"/>
      <c r="F1445" s="156"/>
      <c r="G1445" s="156"/>
      <c r="H1445" s="156"/>
      <c r="I1445" s="156"/>
      <c r="J1445" s="156"/>
      <c r="K1445" s="156"/>
      <c r="L1445" s="156"/>
      <c r="M1445" s="156"/>
      <c r="N1445" s="156"/>
      <c r="O1445" s="156"/>
      <c r="P1445" s="156"/>
      <c r="Q1445" s="156"/>
      <c r="R1445" s="156"/>
      <c r="S1445" s="156"/>
      <c r="T1445" s="156"/>
      <c r="U1445" s="157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L1445" s="81"/>
      <c r="AM1445" s="81"/>
      <c r="AN1445" s="81"/>
      <c r="AO1445" s="81"/>
      <c r="AP1445" s="81"/>
      <c r="AQ1445" s="81"/>
      <c r="AR1445" s="81"/>
      <c r="AS1445" s="36"/>
      <c r="AT1445" s="36"/>
      <c r="AU1445" s="36"/>
      <c r="AV1445" s="36"/>
      <c r="AW1445" s="36"/>
      <c r="AX1445" s="36"/>
      <c r="AY1445" s="36"/>
      <c r="AZ1445" s="36"/>
      <c r="BA1445" s="36"/>
      <c r="BB1445" s="36"/>
      <c r="BC1445" s="36"/>
      <c r="BD1445" s="36"/>
      <c r="BE1445" s="11"/>
      <c r="BF1445" s="11"/>
      <c r="BG1445" s="11"/>
      <c r="BH1445" s="11"/>
      <c r="BI1445" s="11"/>
      <c r="BJ1445" s="11"/>
      <c r="BK1445" s="11"/>
      <c r="BL1445" s="11"/>
      <c r="BN1445" s="36"/>
      <c r="BO1445" s="400"/>
      <c r="BP1445" s="81"/>
      <c r="BQ1445" s="81"/>
      <c r="BR1445" s="81"/>
      <c r="BS1445" s="81"/>
      <c r="BT1445" s="36"/>
      <c r="BU1445" s="36"/>
      <c r="BV1445" s="81"/>
      <c r="BW1445" s="81"/>
    </row>
    <row r="1446" spans="1:75" ht="15.75">
      <c r="A1446" s="395"/>
      <c r="B1446" s="396"/>
      <c r="C1446" s="156"/>
      <c r="D1446" s="271"/>
      <c r="E1446" s="156"/>
      <c r="F1446" s="156"/>
      <c r="G1446" s="156"/>
      <c r="H1446" s="156"/>
      <c r="I1446" s="156"/>
      <c r="J1446" s="156"/>
      <c r="K1446" s="156"/>
      <c r="L1446" s="156"/>
      <c r="M1446" s="156"/>
      <c r="N1446" s="156"/>
      <c r="O1446" s="156"/>
      <c r="P1446" s="156"/>
      <c r="Q1446" s="156"/>
      <c r="R1446" s="156"/>
      <c r="S1446" s="156"/>
      <c r="T1446" s="156"/>
      <c r="U1446" s="157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L1446" s="81"/>
      <c r="AM1446" s="81"/>
      <c r="AN1446" s="81"/>
      <c r="AO1446" s="81"/>
      <c r="AP1446" s="81"/>
      <c r="AQ1446" s="81"/>
      <c r="AR1446" s="81"/>
      <c r="AS1446" s="36"/>
      <c r="AT1446" s="36"/>
      <c r="AU1446" s="36"/>
      <c r="AV1446" s="36"/>
      <c r="AW1446" s="36"/>
      <c r="AX1446" s="36"/>
      <c r="AY1446" s="36"/>
      <c r="AZ1446" s="36"/>
      <c r="BA1446" s="36"/>
      <c r="BB1446" s="36"/>
      <c r="BC1446" s="36"/>
      <c r="BD1446" s="36"/>
      <c r="BE1446" s="11"/>
      <c r="BF1446" s="11"/>
      <c r="BG1446" s="11"/>
      <c r="BH1446" s="11"/>
      <c r="BI1446" s="11"/>
      <c r="BJ1446" s="11"/>
      <c r="BK1446" s="11"/>
      <c r="BL1446" s="11"/>
      <c r="BN1446" s="36"/>
      <c r="BO1446" s="400"/>
      <c r="BP1446" s="81"/>
      <c r="BQ1446" s="81"/>
      <c r="BR1446" s="81"/>
      <c r="BS1446" s="81"/>
      <c r="BT1446" s="36"/>
      <c r="BU1446" s="36"/>
      <c r="BV1446" s="81"/>
      <c r="BW1446" s="81"/>
    </row>
    <row r="1447" spans="1:75" ht="15.75">
      <c r="A1447" s="395"/>
      <c r="B1447" s="396"/>
      <c r="C1447" s="156"/>
      <c r="D1447" s="271"/>
      <c r="E1447" s="156"/>
      <c r="F1447" s="156"/>
      <c r="G1447" s="156"/>
      <c r="H1447" s="156"/>
      <c r="I1447" s="156"/>
      <c r="J1447" s="156"/>
      <c r="K1447" s="156"/>
      <c r="L1447" s="156"/>
      <c r="M1447" s="156"/>
      <c r="N1447" s="156"/>
      <c r="O1447" s="156"/>
      <c r="P1447" s="156"/>
      <c r="Q1447" s="156"/>
      <c r="R1447" s="156"/>
      <c r="S1447" s="156"/>
      <c r="T1447" s="156"/>
      <c r="U1447" s="157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L1447" s="81"/>
      <c r="AM1447" s="81"/>
      <c r="AN1447" s="81"/>
      <c r="AO1447" s="81"/>
      <c r="AP1447" s="81"/>
      <c r="AQ1447" s="81"/>
      <c r="AR1447" s="81"/>
      <c r="AS1447" s="36"/>
      <c r="AT1447" s="36"/>
      <c r="AU1447" s="36"/>
      <c r="AV1447" s="36"/>
      <c r="AW1447" s="36"/>
      <c r="AX1447" s="36"/>
      <c r="AY1447" s="36"/>
      <c r="AZ1447" s="36"/>
      <c r="BA1447" s="36"/>
      <c r="BB1447" s="36"/>
      <c r="BC1447" s="36"/>
      <c r="BD1447" s="36"/>
      <c r="BE1447" s="11"/>
      <c r="BF1447" s="11"/>
      <c r="BG1447" s="11"/>
      <c r="BH1447" s="11"/>
      <c r="BI1447" s="11"/>
      <c r="BJ1447" s="11"/>
      <c r="BK1447" s="11"/>
      <c r="BL1447" s="11"/>
      <c r="BN1447" s="36"/>
      <c r="BO1447" s="400"/>
      <c r="BP1447" s="81"/>
      <c r="BQ1447" s="81"/>
      <c r="BR1447" s="81"/>
      <c r="BS1447" s="81"/>
      <c r="BT1447" s="36"/>
      <c r="BU1447" s="36"/>
      <c r="BV1447" s="81"/>
      <c r="BW1447" s="81"/>
    </row>
    <row r="1448" spans="1:75" ht="15.75">
      <c r="A1448" s="395"/>
      <c r="B1448" s="396"/>
      <c r="C1448" s="156"/>
      <c r="D1448" s="271"/>
      <c r="E1448" s="156"/>
      <c r="F1448" s="156"/>
      <c r="G1448" s="156"/>
      <c r="H1448" s="156"/>
      <c r="I1448" s="156"/>
      <c r="J1448" s="156"/>
      <c r="K1448" s="156"/>
      <c r="L1448" s="156"/>
      <c r="M1448" s="156"/>
      <c r="N1448" s="156"/>
      <c r="O1448" s="156"/>
      <c r="P1448" s="156"/>
      <c r="Q1448" s="156"/>
      <c r="R1448" s="156"/>
      <c r="S1448" s="156"/>
      <c r="T1448" s="156"/>
      <c r="U1448" s="157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L1448" s="81"/>
      <c r="AM1448" s="81"/>
      <c r="AN1448" s="81"/>
      <c r="AO1448" s="81"/>
      <c r="AP1448" s="81"/>
      <c r="AQ1448" s="81"/>
      <c r="AR1448" s="81"/>
      <c r="AS1448" s="36"/>
      <c r="AT1448" s="36"/>
      <c r="AU1448" s="36"/>
      <c r="AV1448" s="36"/>
      <c r="AW1448" s="36"/>
      <c r="AX1448" s="36"/>
      <c r="AY1448" s="36"/>
      <c r="AZ1448" s="36"/>
      <c r="BA1448" s="36"/>
      <c r="BB1448" s="36"/>
      <c r="BC1448" s="36"/>
      <c r="BD1448" s="36"/>
      <c r="BE1448" s="11"/>
      <c r="BF1448" s="11"/>
      <c r="BG1448" s="11"/>
      <c r="BH1448" s="11"/>
      <c r="BI1448" s="11"/>
      <c r="BJ1448" s="11"/>
      <c r="BK1448" s="11"/>
      <c r="BL1448" s="11"/>
      <c r="BN1448" s="36"/>
      <c r="BO1448" s="400"/>
      <c r="BP1448" s="81"/>
      <c r="BQ1448" s="81"/>
      <c r="BR1448" s="81"/>
      <c r="BS1448" s="81"/>
      <c r="BT1448" s="36"/>
      <c r="BU1448" s="36"/>
      <c r="BV1448" s="81"/>
      <c r="BW1448" s="81"/>
    </row>
    <row r="1449" spans="1:75" ht="15.75">
      <c r="A1449" s="395"/>
      <c r="B1449" s="396"/>
      <c r="C1449" s="156"/>
      <c r="D1449" s="271"/>
      <c r="E1449" s="156"/>
      <c r="F1449" s="156"/>
      <c r="G1449" s="156"/>
      <c r="H1449" s="156"/>
      <c r="I1449" s="156"/>
      <c r="J1449" s="156"/>
      <c r="K1449" s="156"/>
      <c r="L1449" s="156"/>
      <c r="M1449" s="156"/>
      <c r="N1449" s="156"/>
      <c r="O1449" s="156"/>
      <c r="P1449" s="156"/>
      <c r="Q1449" s="156"/>
      <c r="R1449" s="156"/>
      <c r="S1449" s="156"/>
      <c r="T1449" s="156"/>
      <c r="U1449" s="157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L1449" s="81"/>
      <c r="AM1449" s="81"/>
      <c r="AN1449" s="81"/>
      <c r="AO1449" s="81"/>
      <c r="AP1449" s="81"/>
      <c r="AQ1449" s="81"/>
      <c r="AR1449" s="81"/>
      <c r="AS1449" s="36"/>
      <c r="AT1449" s="36"/>
      <c r="AU1449" s="36"/>
      <c r="AV1449" s="36"/>
      <c r="AW1449" s="36"/>
      <c r="AX1449" s="36"/>
      <c r="AY1449" s="36"/>
      <c r="AZ1449" s="36"/>
      <c r="BA1449" s="36"/>
      <c r="BB1449" s="36"/>
      <c r="BC1449" s="36"/>
      <c r="BD1449" s="36"/>
      <c r="BE1449" s="11"/>
      <c r="BF1449" s="11"/>
      <c r="BG1449" s="11"/>
      <c r="BH1449" s="11"/>
      <c r="BI1449" s="11"/>
      <c r="BJ1449" s="11"/>
      <c r="BK1449" s="11"/>
      <c r="BL1449" s="11"/>
      <c r="BN1449" s="36"/>
      <c r="BO1449" s="400"/>
      <c r="BP1449" s="81"/>
      <c r="BQ1449" s="81"/>
      <c r="BR1449" s="81"/>
      <c r="BS1449" s="81"/>
      <c r="BT1449" s="36"/>
      <c r="BU1449" s="36"/>
      <c r="BV1449" s="81"/>
      <c r="BW1449" s="81"/>
    </row>
    <row r="1450" spans="1:75" ht="15.75">
      <c r="A1450" s="395"/>
      <c r="B1450" s="396"/>
      <c r="C1450" s="156"/>
      <c r="D1450" s="271"/>
      <c r="E1450" s="156"/>
      <c r="F1450" s="156"/>
      <c r="G1450" s="156"/>
      <c r="H1450" s="156"/>
      <c r="I1450" s="156"/>
      <c r="J1450" s="156"/>
      <c r="K1450" s="156"/>
      <c r="L1450" s="156"/>
      <c r="M1450" s="156"/>
      <c r="N1450" s="156"/>
      <c r="O1450" s="156"/>
      <c r="P1450" s="156"/>
      <c r="Q1450" s="156"/>
      <c r="R1450" s="156"/>
      <c r="S1450" s="156"/>
      <c r="T1450" s="156"/>
      <c r="U1450" s="157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L1450" s="81"/>
      <c r="AM1450" s="81"/>
      <c r="AN1450" s="81"/>
      <c r="AO1450" s="81"/>
      <c r="AP1450" s="81"/>
      <c r="AQ1450" s="81"/>
      <c r="AR1450" s="81"/>
      <c r="AS1450" s="36"/>
      <c r="AT1450" s="36"/>
      <c r="AU1450" s="36"/>
      <c r="AV1450" s="36"/>
      <c r="AW1450" s="36"/>
      <c r="AX1450" s="36"/>
      <c r="AY1450" s="36"/>
      <c r="AZ1450" s="36"/>
      <c r="BA1450" s="36"/>
      <c r="BB1450" s="36"/>
      <c r="BC1450" s="36"/>
      <c r="BD1450" s="36"/>
      <c r="BE1450" s="11"/>
      <c r="BF1450" s="11"/>
      <c r="BG1450" s="11"/>
      <c r="BH1450" s="11"/>
      <c r="BI1450" s="11"/>
      <c r="BJ1450" s="11"/>
      <c r="BK1450" s="11"/>
      <c r="BL1450" s="11"/>
      <c r="BN1450" s="36"/>
      <c r="BO1450" s="400"/>
      <c r="BP1450" s="81"/>
      <c r="BQ1450" s="81"/>
      <c r="BR1450" s="81"/>
      <c r="BS1450" s="81"/>
      <c r="BT1450" s="36"/>
      <c r="BU1450" s="36"/>
      <c r="BV1450" s="81"/>
      <c r="BW1450" s="81"/>
    </row>
    <row r="1451" spans="1:75" ht="15.75">
      <c r="A1451" s="395"/>
      <c r="B1451" s="396"/>
      <c r="C1451" s="156"/>
      <c r="D1451" s="271"/>
      <c r="E1451" s="156"/>
      <c r="F1451" s="156"/>
      <c r="G1451" s="156"/>
      <c r="H1451" s="156"/>
      <c r="I1451" s="156"/>
      <c r="J1451" s="156"/>
      <c r="K1451" s="156"/>
      <c r="L1451" s="156"/>
      <c r="M1451" s="156"/>
      <c r="N1451" s="156"/>
      <c r="O1451" s="156"/>
      <c r="P1451" s="156"/>
      <c r="Q1451" s="156"/>
      <c r="R1451" s="156"/>
      <c r="S1451" s="156"/>
      <c r="T1451" s="156"/>
      <c r="U1451" s="157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L1451" s="81"/>
      <c r="AM1451" s="81"/>
      <c r="AN1451" s="81"/>
      <c r="AO1451" s="81"/>
      <c r="AP1451" s="81"/>
      <c r="AQ1451" s="81"/>
      <c r="AR1451" s="81"/>
      <c r="AS1451" s="36"/>
      <c r="AT1451" s="36"/>
      <c r="AU1451" s="36"/>
      <c r="AV1451" s="36"/>
      <c r="AW1451" s="36"/>
      <c r="AX1451" s="36"/>
      <c r="AY1451" s="36"/>
      <c r="AZ1451" s="36"/>
      <c r="BA1451" s="36"/>
      <c r="BB1451" s="36"/>
      <c r="BC1451" s="36"/>
      <c r="BD1451" s="36"/>
      <c r="BE1451" s="11"/>
      <c r="BF1451" s="11"/>
      <c r="BG1451" s="11"/>
      <c r="BH1451" s="11"/>
      <c r="BI1451" s="11"/>
      <c r="BJ1451" s="11"/>
      <c r="BK1451" s="11"/>
      <c r="BL1451" s="11"/>
      <c r="BN1451" s="36"/>
      <c r="BO1451" s="400"/>
      <c r="BP1451" s="81"/>
      <c r="BQ1451" s="81"/>
      <c r="BR1451" s="81"/>
      <c r="BS1451" s="81"/>
      <c r="BT1451" s="36"/>
      <c r="BU1451" s="36"/>
      <c r="BV1451" s="81"/>
      <c r="BW1451" s="81"/>
    </row>
    <row r="1452" spans="1:75" ht="15.75">
      <c r="A1452" s="395"/>
      <c r="B1452" s="396"/>
      <c r="C1452" s="156"/>
      <c r="D1452" s="271"/>
      <c r="E1452" s="156"/>
      <c r="F1452" s="156"/>
      <c r="G1452" s="156"/>
      <c r="H1452" s="156"/>
      <c r="I1452" s="156"/>
      <c r="J1452" s="156"/>
      <c r="K1452" s="156"/>
      <c r="L1452" s="156"/>
      <c r="M1452" s="156"/>
      <c r="N1452" s="156"/>
      <c r="O1452" s="156"/>
      <c r="P1452" s="156"/>
      <c r="Q1452" s="156"/>
      <c r="R1452" s="156"/>
      <c r="S1452" s="156"/>
      <c r="T1452" s="156"/>
      <c r="U1452" s="157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L1452" s="81"/>
      <c r="AM1452" s="81"/>
      <c r="AN1452" s="81"/>
      <c r="AO1452" s="81"/>
      <c r="AP1452" s="81"/>
      <c r="AQ1452" s="81"/>
      <c r="AR1452" s="81"/>
      <c r="AS1452" s="36"/>
      <c r="AT1452" s="36"/>
      <c r="AU1452" s="36"/>
      <c r="AV1452" s="36"/>
      <c r="AW1452" s="36"/>
      <c r="AX1452" s="36"/>
      <c r="AY1452" s="36"/>
      <c r="AZ1452" s="36"/>
      <c r="BA1452" s="36"/>
      <c r="BB1452" s="36"/>
      <c r="BC1452" s="36"/>
      <c r="BD1452" s="36"/>
      <c r="BE1452" s="11"/>
      <c r="BF1452" s="11"/>
      <c r="BG1452" s="11"/>
      <c r="BH1452" s="11"/>
      <c r="BI1452" s="11"/>
      <c r="BJ1452" s="11"/>
      <c r="BK1452" s="11"/>
      <c r="BL1452" s="11"/>
      <c r="BN1452" s="36"/>
      <c r="BO1452" s="400"/>
      <c r="BP1452" s="81"/>
      <c r="BQ1452" s="81"/>
      <c r="BR1452" s="81"/>
      <c r="BS1452" s="81"/>
      <c r="BT1452" s="36"/>
      <c r="BU1452" s="36"/>
      <c r="BV1452" s="81"/>
      <c r="BW1452" s="81"/>
    </row>
    <row r="1453" spans="1:75" ht="15.75">
      <c r="A1453" s="395"/>
      <c r="B1453" s="396"/>
      <c r="C1453" s="156"/>
      <c r="D1453" s="271"/>
      <c r="E1453" s="156"/>
      <c r="F1453" s="156"/>
      <c r="G1453" s="156"/>
      <c r="H1453" s="156"/>
      <c r="I1453" s="156"/>
      <c r="J1453" s="156"/>
      <c r="K1453" s="156"/>
      <c r="L1453" s="156"/>
      <c r="M1453" s="156"/>
      <c r="N1453" s="156"/>
      <c r="O1453" s="156"/>
      <c r="P1453" s="156"/>
      <c r="Q1453" s="156"/>
      <c r="R1453" s="156"/>
      <c r="S1453" s="156"/>
      <c r="T1453" s="156"/>
      <c r="U1453" s="157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L1453" s="81"/>
      <c r="AM1453" s="81"/>
      <c r="AN1453" s="81"/>
      <c r="AO1453" s="81"/>
      <c r="AP1453" s="81"/>
      <c r="AQ1453" s="81"/>
      <c r="AR1453" s="81"/>
      <c r="AS1453" s="36"/>
      <c r="AT1453" s="36"/>
      <c r="AU1453" s="36"/>
      <c r="AV1453" s="36"/>
      <c r="AW1453" s="36"/>
      <c r="AX1453" s="36"/>
      <c r="AY1453" s="36"/>
      <c r="AZ1453" s="36"/>
      <c r="BA1453" s="36"/>
      <c r="BB1453" s="36"/>
      <c r="BC1453" s="36"/>
      <c r="BD1453" s="36"/>
      <c r="BE1453" s="11"/>
      <c r="BF1453" s="11"/>
      <c r="BG1453" s="11"/>
      <c r="BH1453" s="11"/>
      <c r="BI1453" s="11"/>
      <c r="BJ1453" s="11"/>
      <c r="BK1453" s="11"/>
      <c r="BL1453" s="11"/>
      <c r="BN1453" s="36"/>
      <c r="BO1453" s="400"/>
      <c r="BP1453" s="81"/>
      <c r="BQ1453" s="81"/>
      <c r="BR1453" s="81"/>
      <c r="BS1453" s="81"/>
      <c r="BT1453" s="36"/>
      <c r="BU1453" s="36"/>
      <c r="BV1453" s="81"/>
      <c r="BW1453" s="81"/>
    </row>
    <row r="1454" spans="1:75" ht="15.75">
      <c r="A1454" s="395"/>
      <c r="B1454" s="396"/>
      <c r="C1454" s="156"/>
      <c r="D1454" s="271"/>
      <c r="E1454" s="156"/>
      <c r="F1454" s="156"/>
      <c r="G1454" s="156"/>
      <c r="H1454" s="156"/>
      <c r="I1454" s="156"/>
      <c r="J1454" s="156"/>
      <c r="K1454" s="156"/>
      <c r="L1454" s="156"/>
      <c r="M1454" s="156"/>
      <c r="N1454" s="156"/>
      <c r="O1454" s="156"/>
      <c r="P1454" s="156"/>
      <c r="Q1454" s="156"/>
      <c r="R1454" s="156"/>
      <c r="S1454" s="156"/>
      <c r="T1454" s="156"/>
      <c r="U1454" s="157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L1454" s="81"/>
      <c r="AM1454" s="81"/>
      <c r="AN1454" s="81"/>
      <c r="AO1454" s="81"/>
      <c r="AP1454" s="81"/>
      <c r="AQ1454" s="81"/>
      <c r="AR1454" s="81"/>
      <c r="AS1454" s="36"/>
      <c r="AT1454" s="36"/>
      <c r="AU1454" s="36"/>
      <c r="AV1454" s="36"/>
      <c r="AW1454" s="36"/>
      <c r="AX1454" s="36"/>
      <c r="AY1454" s="36"/>
      <c r="AZ1454" s="36"/>
      <c r="BA1454" s="36"/>
      <c r="BB1454" s="36"/>
      <c r="BC1454" s="36"/>
      <c r="BD1454" s="36"/>
      <c r="BE1454" s="11"/>
      <c r="BF1454" s="11"/>
      <c r="BG1454" s="11"/>
      <c r="BH1454" s="11"/>
      <c r="BI1454" s="11"/>
      <c r="BJ1454" s="11"/>
      <c r="BK1454" s="11"/>
      <c r="BL1454" s="11"/>
      <c r="BN1454" s="36"/>
      <c r="BO1454" s="400"/>
      <c r="BP1454" s="81"/>
      <c r="BQ1454" s="81"/>
      <c r="BR1454" s="81"/>
      <c r="BS1454" s="81"/>
      <c r="BT1454" s="36"/>
      <c r="BU1454" s="36"/>
      <c r="BV1454" s="81"/>
      <c r="BW1454" s="81"/>
    </row>
    <row r="1455" spans="1:75" ht="15.75">
      <c r="A1455" s="395"/>
      <c r="B1455" s="396"/>
      <c r="C1455" s="156"/>
      <c r="D1455" s="271"/>
      <c r="E1455" s="156"/>
      <c r="F1455" s="156"/>
      <c r="G1455" s="156"/>
      <c r="H1455" s="156"/>
      <c r="I1455" s="156"/>
      <c r="J1455" s="156"/>
      <c r="K1455" s="156"/>
      <c r="L1455" s="156"/>
      <c r="M1455" s="156"/>
      <c r="N1455" s="156"/>
      <c r="O1455" s="156"/>
      <c r="P1455" s="156"/>
      <c r="Q1455" s="156"/>
      <c r="R1455" s="156"/>
      <c r="S1455" s="156"/>
      <c r="T1455" s="156"/>
      <c r="U1455" s="157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L1455" s="81"/>
      <c r="AM1455" s="81"/>
      <c r="AN1455" s="81"/>
      <c r="AO1455" s="81"/>
      <c r="AP1455" s="81"/>
      <c r="AQ1455" s="81"/>
      <c r="AR1455" s="81"/>
      <c r="AS1455" s="36"/>
      <c r="AT1455" s="36"/>
      <c r="AU1455" s="36"/>
      <c r="AV1455" s="36"/>
      <c r="AW1455" s="36"/>
      <c r="AX1455" s="36"/>
      <c r="AY1455" s="36"/>
      <c r="AZ1455" s="36"/>
      <c r="BA1455" s="36"/>
      <c r="BB1455" s="36"/>
      <c r="BC1455" s="36"/>
      <c r="BD1455" s="36"/>
      <c r="BE1455" s="11"/>
      <c r="BF1455" s="11"/>
      <c r="BG1455" s="11"/>
      <c r="BH1455" s="11"/>
      <c r="BI1455" s="11"/>
      <c r="BJ1455" s="11"/>
      <c r="BK1455" s="11"/>
      <c r="BL1455" s="11"/>
      <c r="BN1455" s="36"/>
      <c r="BO1455" s="400"/>
      <c r="BP1455" s="81"/>
      <c r="BQ1455" s="81"/>
      <c r="BR1455" s="81"/>
      <c r="BS1455" s="81"/>
      <c r="BT1455" s="36"/>
      <c r="BU1455" s="36"/>
      <c r="BV1455" s="81"/>
      <c r="BW1455" s="81"/>
    </row>
    <row r="1456" spans="1:75" ht="15.75">
      <c r="A1456" s="395"/>
      <c r="B1456" s="396"/>
      <c r="C1456" s="156"/>
      <c r="D1456" s="271"/>
      <c r="E1456" s="156"/>
      <c r="F1456" s="156"/>
      <c r="G1456" s="156"/>
      <c r="H1456" s="156"/>
      <c r="I1456" s="156"/>
      <c r="J1456" s="156"/>
      <c r="K1456" s="156"/>
      <c r="L1456" s="156"/>
      <c r="M1456" s="156"/>
      <c r="N1456" s="156"/>
      <c r="O1456" s="156"/>
      <c r="P1456" s="156"/>
      <c r="Q1456" s="156"/>
      <c r="R1456" s="156"/>
      <c r="S1456" s="156"/>
      <c r="T1456" s="156"/>
      <c r="U1456" s="157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L1456" s="81"/>
      <c r="AM1456" s="81"/>
      <c r="AN1456" s="81"/>
      <c r="AO1456" s="81"/>
      <c r="AP1456" s="81"/>
      <c r="AQ1456" s="81"/>
      <c r="AR1456" s="81"/>
      <c r="AS1456" s="36"/>
      <c r="AT1456" s="36"/>
      <c r="AU1456" s="36"/>
      <c r="AV1456" s="36"/>
      <c r="AW1456" s="36"/>
      <c r="AX1456" s="36"/>
      <c r="AY1456" s="36"/>
      <c r="AZ1456" s="36"/>
      <c r="BA1456" s="36"/>
      <c r="BB1456" s="36"/>
      <c r="BC1456" s="36"/>
      <c r="BD1456" s="36"/>
      <c r="BE1456" s="11"/>
      <c r="BF1456" s="11"/>
      <c r="BG1456" s="11"/>
      <c r="BH1456" s="11"/>
      <c r="BI1456" s="11"/>
      <c r="BJ1456" s="11"/>
      <c r="BK1456" s="11"/>
      <c r="BL1456" s="11"/>
      <c r="BN1456" s="36"/>
      <c r="BO1456" s="400"/>
      <c r="BP1456" s="81"/>
      <c r="BQ1456" s="81"/>
      <c r="BR1456" s="81"/>
      <c r="BS1456" s="81"/>
      <c r="BT1456" s="36"/>
      <c r="BU1456" s="36"/>
      <c r="BV1456" s="81"/>
      <c r="BW1456" s="81"/>
    </row>
    <row r="1457" spans="1:75" ht="15.75">
      <c r="A1457" s="395"/>
      <c r="B1457" s="396"/>
      <c r="C1457" s="156"/>
      <c r="D1457" s="271"/>
      <c r="E1457" s="156"/>
      <c r="F1457" s="156"/>
      <c r="G1457" s="156"/>
      <c r="H1457" s="156"/>
      <c r="I1457" s="156"/>
      <c r="J1457" s="156"/>
      <c r="K1457" s="156"/>
      <c r="L1457" s="156"/>
      <c r="M1457" s="156"/>
      <c r="N1457" s="156"/>
      <c r="O1457" s="156"/>
      <c r="P1457" s="156"/>
      <c r="Q1457" s="156"/>
      <c r="R1457" s="156"/>
      <c r="S1457" s="156"/>
      <c r="T1457" s="156"/>
      <c r="U1457" s="157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L1457" s="81"/>
      <c r="AM1457" s="81"/>
      <c r="AN1457" s="81"/>
      <c r="AO1457" s="81"/>
      <c r="AP1457" s="81"/>
      <c r="AQ1457" s="81"/>
      <c r="AR1457" s="81"/>
      <c r="AS1457" s="36"/>
      <c r="AT1457" s="36"/>
      <c r="AU1457" s="36"/>
      <c r="AV1457" s="36"/>
      <c r="AW1457" s="36"/>
      <c r="AX1457" s="36"/>
      <c r="AY1457" s="36"/>
      <c r="AZ1457" s="36"/>
      <c r="BA1457" s="36"/>
      <c r="BB1457" s="36"/>
      <c r="BC1457" s="36"/>
      <c r="BD1457" s="36"/>
      <c r="BE1457" s="11"/>
      <c r="BF1457" s="11"/>
      <c r="BG1457" s="11"/>
      <c r="BH1457" s="11"/>
      <c r="BI1457" s="11"/>
      <c r="BJ1457" s="11"/>
      <c r="BK1457" s="11"/>
      <c r="BL1457" s="11"/>
      <c r="BN1457" s="36"/>
      <c r="BO1457" s="400"/>
      <c r="BP1457" s="81"/>
      <c r="BQ1457" s="81"/>
      <c r="BR1457" s="81"/>
      <c r="BS1457" s="81"/>
      <c r="BT1457" s="36"/>
      <c r="BU1457" s="36"/>
      <c r="BV1457" s="81"/>
      <c r="BW1457" s="81"/>
    </row>
    <row r="1458" spans="1:75" ht="15.75">
      <c r="A1458" s="395"/>
      <c r="B1458" s="396"/>
      <c r="C1458" s="156"/>
      <c r="D1458" s="271"/>
      <c r="E1458" s="156"/>
      <c r="F1458" s="156"/>
      <c r="G1458" s="156"/>
      <c r="H1458" s="156"/>
      <c r="I1458" s="156"/>
      <c r="J1458" s="156"/>
      <c r="K1458" s="156"/>
      <c r="L1458" s="156"/>
      <c r="M1458" s="156"/>
      <c r="N1458" s="156"/>
      <c r="O1458" s="156"/>
      <c r="P1458" s="156"/>
      <c r="Q1458" s="156"/>
      <c r="R1458" s="156"/>
      <c r="S1458" s="156"/>
      <c r="T1458" s="156"/>
      <c r="U1458" s="157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L1458" s="81"/>
      <c r="AM1458" s="81"/>
      <c r="AN1458" s="81"/>
      <c r="AO1458" s="81"/>
      <c r="AP1458" s="81"/>
      <c r="AQ1458" s="81"/>
      <c r="AR1458" s="81"/>
      <c r="AS1458" s="36"/>
      <c r="AT1458" s="36"/>
      <c r="AU1458" s="36"/>
      <c r="AV1458" s="36"/>
      <c r="AW1458" s="36"/>
      <c r="AX1458" s="36"/>
      <c r="AY1458" s="36"/>
      <c r="AZ1458" s="36"/>
      <c r="BA1458" s="36"/>
      <c r="BB1458" s="36"/>
      <c r="BC1458" s="36"/>
      <c r="BD1458" s="36"/>
      <c r="BE1458" s="11"/>
      <c r="BF1458" s="11"/>
      <c r="BG1458" s="11"/>
      <c r="BH1458" s="11"/>
      <c r="BI1458" s="11"/>
      <c r="BJ1458" s="11"/>
      <c r="BK1458" s="11"/>
      <c r="BL1458" s="11"/>
      <c r="BN1458" s="36"/>
      <c r="BO1458" s="400"/>
      <c r="BP1458" s="81"/>
      <c r="BQ1458" s="81"/>
      <c r="BR1458" s="81"/>
      <c r="BS1458" s="81"/>
      <c r="BT1458" s="36"/>
      <c r="BU1458" s="36"/>
      <c r="BV1458" s="81"/>
      <c r="BW1458" s="81"/>
    </row>
    <row r="1459" spans="1:75" ht="15.75">
      <c r="A1459" s="395"/>
      <c r="B1459" s="396"/>
      <c r="C1459" s="156"/>
      <c r="D1459" s="271"/>
      <c r="E1459" s="156"/>
      <c r="F1459" s="156"/>
      <c r="G1459" s="156"/>
      <c r="H1459" s="156"/>
      <c r="I1459" s="156"/>
      <c r="J1459" s="156"/>
      <c r="K1459" s="156"/>
      <c r="L1459" s="156"/>
      <c r="M1459" s="156"/>
      <c r="N1459" s="156"/>
      <c r="O1459" s="156"/>
      <c r="P1459" s="156"/>
      <c r="Q1459" s="156"/>
      <c r="R1459" s="156"/>
      <c r="S1459" s="156"/>
      <c r="T1459" s="156"/>
      <c r="U1459" s="157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L1459" s="81"/>
      <c r="AM1459" s="81"/>
      <c r="AN1459" s="81"/>
      <c r="AO1459" s="81"/>
      <c r="AP1459" s="81"/>
      <c r="AQ1459" s="81"/>
      <c r="AR1459" s="81"/>
      <c r="AS1459" s="36"/>
      <c r="AT1459" s="36"/>
      <c r="AU1459" s="36"/>
      <c r="AV1459" s="36"/>
      <c r="AW1459" s="36"/>
      <c r="AX1459" s="36"/>
      <c r="AY1459" s="36"/>
      <c r="AZ1459" s="36"/>
      <c r="BA1459" s="36"/>
      <c r="BB1459" s="36"/>
      <c r="BC1459" s="36"/>
      <c r="BD1459" s="36"/>
      <c r="BE1459" s="11"/>
      <c r="BF1459" s="11"/>
      <c r="BG1459" s="11"/>
      <c r="BH1459" s="11"/>
      <c r="BI1459" s="11"/>
      <c r="BJ1459" s="11"/>
      <c r="BK1459" s="11"/>
      <c r="BL1459" s="11"/>
      <c r="BN1459" s="36"/>
      <c r="BO1459" s="400"/>
      <c r="BP1459" s="81"/>
      <c r="BQ1459" s="81"/>
      <c r="BR1459" s="81"/>
      <c r="BS1459" s="81"/>
      <c r="BT1459" s="36"/>
      <c r="BU1459" s="36"/>
      <c r="BV1459" s="81"/>
      <c r="BW1459" s="81"/>
    </row>
    <row r="1460" spans="1:75" ht="15.75">
      <c r="A1460" s="395"/>
      <c r="B1460" s="396"/>
      <c r="C1460" s="156"/>
      <c r="D1460" s="271"/>
      <c r="E1460" s="156"/>
      <c r="F1460" s="156"/>
      <c r="G1460" s="156"/>
      <c r="H1460" s="156"/>
      <c r="I1460" s="156"/>
      <c r="J1460" s="156"/>
      <c r="K1460" s="156"/>
      <c r="L1460" s="156"/>
      <c r="M1460" s="156"/>
      <c r="N1460" s="156"/>
      <c r="O1460" s="156"/>
      <c r="P1460" s="156"/>
      <c r="Q1460" s="156"/>
      <c r="R1460" s="156"/>
      <c r="S1460" s="156"/>
      <c r="T1460" s="156"/>
      <c r="U1460" s="157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L1460" s="81"/>
      <c r="AM1460" s="81"/>
      <c r="AN1460" s="81"/>
      <c r="AO1460" s="81"/>
      <c r="AP1460" s="81"/>
      <c r="AQ1460" s="81"/>
      <c r="AR1460" s="81"/>
      <c r="AS1460" s="36"/>
      <c r="AT1460" s="36"/>
      <c r="AU1460" s="36"/>
      <c r="AV1460" s="36"/>
      <c r="AW1460" s="36"/>
      <c r="AX1460" s="36"/>
      <c r="AY1460" s="36"/>
      <c r="AZ1460" s="36"/>
      <c r="BA1460" s="36"/>
      <c r="BB1460" s="36"/>
      <c r="BC1460" s="36"/>
      <c r="BD1460" s="36"/>
      <c r="BE1460" s="11"/>
      <c r="BF1460" s="11"/>
      <c r="BG1460" s="11"/>
      <c r="BH1460" s="11"/>
      <c r="BI1460" s="11"/>
      <c r="BJ1460" s="11"/>
      <c r="BK1460" s="11"/>
      <c r="BL1460" s="11"/>
      <c r="BN1460" s="36"/>
      <c r="BO1460" s="400"/>
      <c r="BP1460" s="81"/>
      <c r="BQ1460" s="81"/>
      <c r="BR1460" s="81"/>
      <c r="BS1460" s="81"/>
      <c r="BT1460" s="36"/>
      <c r="BU1460" s="36"/>
      <c r="BV1460" s="81"/>
      <c r="BW1460" s="81"/>
    </row>
    <row r="1461" spans="1:75" ht="15.75">
      <c r="A1461" s="395"/>
      <c r="B1461" s="396"/>
      <c r="C1461" s="156"/>
      <c r="D1461" s="271"/>
      <c r="E1461" s="156"/>
      <c r="F1461" s="156"/>
      <c r="G1461" s="156"/>
      <c r="H1461" s="156"/>
      <c r="I1461" s="156"/>
      <c r="J1461" s="156"/>
      <c r="K1461" s="156"/>
      <c r="L1461" s="156"/>
      <c r="M1461" s="156"/>
      <c r="N1461" s="156"/>
      <c r="O1461" s="156"/>
      <c r="P1461" s="156"/>
      <c r="Q1461" s="156"/>
      <c r="R1461" s="156"/>
      <c r="S1461" s="156"/>
      <c r="T1461" s="156"/>
      <c r="U1461" s="157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L1461" s="81"/>
      <c r="AM1461" s="81"/>
      <c r="AN1461" s="81"/>
      <c r="AO1461" s="81"/>
      <c r="AP1461" s="81"/>
      <c r="AQ1461" s="81"/>
      <c r="AR1461" s="81"/>
      <c r="AS1461" s="36"/>
      <c r="AT1461" s="36"/>
      <c r="AU1461" s="36"/>
      <c r="AV1461" s="36"/>
      <c r="AW1461" s="36"/>
      <c r="AX1461" s="36"/>
      <c r="AY1461" s="36"/>
      <c r="AZ1461" s="36"/>
      <c r="BA1461" s="36"/>
      <c r="BB1461" s="36"/>
      <c r="BC1461" s="36"/>
      <c r="BD1461" s="36"/>
      <c r="BE1461" s="11"/>
      <c r="BF1461" s="11"/>
      <c r="BG1461" s="11"/>
      <c r="BH1461" s="11"/>
      <c r="BI1461" s="11"/>
      <c r="BJ1461" s="11"/>
      <c r="BK1461" s="11"/>
      <c r="BL1461" s="11"/>
      <c r="BN1461" s="36"/>
      <c r="BO1461" s="400"/>
      <c r="BP1461" s="81"/>
      <c r="BQ1461" s="81"/>
      <c r="BR1461" s="81"/>
      <c r="BS1461" s="81"/>
      <c r="BT1461" s="36"/>
      <c r="BU1461" s="36"/>
      <c r="BV1461" s="81"/>
      <c r="BW1461" s="81"/>
    </row>
    <row r="1462" spans="1:75" ht="15.75">
      <c r="A1462" s="395"/>
      <c r="B1462" s="396"/>
      <c r="C1462" s="156"/>
      <c r="D1462" s="271"/>
      <c r="E1462" s="156"/>
      <c r="F1462" s="156"/>
      <c r="G1462" s="156"/>
      <c r="H1462" s="156"/>
      <c r="I1462" s="156"/>
      <c r="J1462" s="156"/>
      <c r="K1462" s="156"/>
      <c r="L1462" s="156"/>
      <c r="M1462" s="156"/>
      <c r="N1462" s="156"/>
      <c r="O1462" s="156"/>
      <c r="P1462" s="156"/>
      <c r="Q1462" s="156"/>
      <c r="R1462" s="156"/>
      <c r="S1462" s="156"/>
      <c r="T1462" s="156"/>
      <c r="U1462" s="157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L1462" s="81"/>
      <c r="AM1462" s="81"/>
      <c r="AN1462" s="81"/>
      <c r="AO1462" s="81"/>
      <c r="AP1462" s="81"/>
      <c r="AQ1462" s="81"/>
      <c r="AR1462" s="81"/>
      <c r="AS1462" s="36"/>
      <c r="AT1462" s="36"/>
      <c r="AU1462" s="36"/>
      <c r="AV1462" s="36"/>
      <c r="AW1462" s="36"/>
      <c r="AX1462" s="36"/>
      <c r="AY1462" s="36"/>
      <c r="AZ1462" s="36"/>
      <c r="BA1462" s="36"/>
      <c r="BB1462" s="36"/>
      <c r="BC1462" s="36"/>
      <c r="BD1462" s="36"/>
      <c r="BE1462" s="11"/>
      <c r="BF1462" s="11"/>
      <c r="BG1462" s="11"/>
      <c r="BH1462" s="11"/>
      <c r="BI1462" s="11"/>
      <c r="BJ1462" s="11"/>
      <c r="BK1462" s="11"/>
      <c r="BL1462" s="11"/>
      <c r="BN1462" s="36"/>
      <c r="BO1462" s="400"/>
      <c r="BP1462" s="81"/>
      <c r="BQ1462" s="81"/>
      <c r="BR1462" s="81"/>
      <c r="BS1462" s="81"/>
      <c r="BT1462" s="36"/>
      <c r="BU1462" s="36"/>
      <c r="BV1462" s="81"/>
      <c r="BW1462" s="81"/>
    </row>
    <row r="1463" spans="1:75" ht="15.75">
      <c r="A1463" s="395"/>
      <c r="B1463" s="396"/>
      <c r="C1463" s="156"/>
      <c r="D1463" s="271"/>
      <c r="E1463" s="156"/>
      <c r="F1463" s="156"/>
      <c r="G1463" s="156"/>
      <c r="H1463" s="156"/>
      <c r="I1463" s="156"/>
      <c r="J1463" s="156"/>
      <c r="K1463" s="156"/>
      <c r="L1463" s="156"/>
      <c r="M1463" s="156"/>
      <c r="N1463" s="156"/>
      <c r="O1463" s="156"/>
      <c r="P1463" s="156"/>
      <c r="Q1463" s="156"/>
      <c r="R1463" s="156"/>
      <c r="S1463" s="156"/>
      <c r="T1463" s="156"/>
      <c r="U1463" s="157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L1463" s="81"/>
      <c r="AM1463" s="81"/>
      <c r="AN1463" s="81"/>
      <c r="AO1463" s="81"/>
      <c r="AP1463" s="81"/>
      <c r="AQ1463" s="81"/>
      <c r="AR1463" s="81"/>
      <c r="AS1463" s="36"/>
      <c r="AT1463" s="36"/>
      <c r="AU1463" s="36"/>
      <c r="AV1463" s="36"/>
      <c r="AW1463" s="36"/>
      <c r="AX1463" s="36"/>
      <c r="AY1463" s="36"/>
      <c r="AZ1463" s="36"/>
      <c r="BA1463" s="36"/>
      <c r="BB1463" s="36"/>
      <c r="BC1463" s="36"/>
      <c r="BD1463" s="36"/>
      <c r="BE1463" s="11"/>
      <c r="BF1463" s="11"/>
      <c r="BG1463" s="11"/>
      <c r="BH1463" s="11"/>
      <c r="BI1463" s="11"/>
      <c r="BJ1463" s="11"/>
      <c r="BK1463" s="11"/>
      <c r="BL1463" s="11"/>
      <c r="BN1463" s="36"/>
      <c r="BO1463" s="400"/>
      <c r="BP1463" s="81"/>
      <c r="BQ1463" s="81"/>
      <c r="BR1463" s="81"/>
      <c r="BS1463" s="81"/>
      <c r="BT1463" s="36"/>
      <c r="BU1463" s="36"/>
      <c r="BV1463" s="81"/>
      <c r="BW1463" s="81"/>
    </row>
    <row r="1464" spans="1:75" ht="15.75">
      <c r="A1464" s="395"/>
      <c r="B1464" s="396"/>
      <c r="C1464" s="156"/>
      <c r="D1464" s="271"/>
      <c r="E1464" s="156"/>
      <c r="F1464" s="156"/>
      <c r="G1464" s="156"/>
      <c r="H1464" s="156"/>
      <c r="I1464" s="156"/>
      <c r="J1464" s="156"/>
      <c r="K1464" s="156"/>
      <c r="L1464" s="156"/>
      <c r="M1464" s="156"/>
      <c r="N1464" s="156"/>
      <c r="O1464" s="156"/>
      <c r="P1464" s="156"/>
      <c r="Q1464" s="156"/>
      <c r="R1464" s="156"/>
      <c r="S1464" s="156"/>
      <c r="T1464" s="156"/>
      <c r="U1464" s="157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L1464" s="81"/>
      <c r="AM1464" s="81"/>
      <c r="AN1464" s="81"/>
      <c r="AO1464" s="81"/>
      <c r="AP1464" s="81"/>
      <c r="AQ1464" s="81"/>
      <c r="AR1464" s="81"/>
      <c r="AS1464" s="36"/>
      <c r="AT1464" s="36"/>
      <c r="AU1464" s="36"/>
      <c r="AV1464" s="36"/>
      <c r="AW1464" s="36"/>
      <c r="AX1464" s="36"/>
      <c r="AY1464" s="36"/>
      <c r="AZ1464" s="36"/>
      <c r="BA1464" s="36"/>
      <c r="BB1464" s="36"/>
      <c r="BC1464" s="36"/>
      <c r="BD1464" s="36"/>
      <c r="BE1464" s="11"/>
      <c r="BF1464" s="11"/>
      <c r="BG1464" s="11"/>
      <c r="BH1464" s="11"/>
      <c r="BI1464" s="11"/>
      <c r="BJ1464" s="11"/>
      <c r="BK1464" s="11"/>
      <c r="BL1464" s="11"/>
      <c r="BN1464" s="36"/>
      <c r="BO1464" s="400"/>
      <c r="BP1464" s="81"/>
      <c r="BQ1464" s="81"/>
      <c r="BR1464" s="81"/>
      <c r="BS1464" s="81"/>
      <c r="BT1464" s="36"/>
      <c r="BU1464" s="36"/>
      <c r="BV1464" s="81"/>
      <c r="BW1464" s="81"/>
    </row>
    <row r="1465" spans="1:75" ht="15.75">
      <c r="A1465" s="395"/>
      <c r="B1465" s="396"/>
      <c r="C1465" s="156"/>
      <c r="D1465" s="271"/>
      <c r="E1465" s="156"/>
      <c r="F1465" s="156"/>
      <c r="G1465" s="156"/>
      <c r="H1465" s="156"/>
      <c r="I1465" s="156"/>
      <c r="J1465" s="156"/>
      <c r="K1465" s="156"/>
      <c r="L1465" s="156"/>
      <c r="M1465" s="156"/>
      <c r="N1465" s="156"/>
      <c r="O1465" s="156"/>
      <c r="P1465" s="156"/>
      <c r="Q1465" s="156"/>
      <c r="R1465" s="156"/>
      <c r="S1465" s="156"/>
      <c r="T1465" s="156"/>
      <c r="U1465" s="157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L1465" s="81"/>
      <c r="AM1465" s="81"/>
      <c r="AN1465" s="81"/>
      <c r="AO1465" s="81"/>
      <c r="AP1465" s="81"/>
      <c r="AQ1465" s="81"/>
      <c r="AR1465" s="81"/>
      <c r="AS1465" s="36"/>
      <c r="AT1465" s="36"/>
      <c r="AU1465" s="36"/>
      <c r="AV1465" s="36"/>
      <c r="AW1465" s="36"/>
      <c r="AX1465" s="36"/>
      <c r="AY1465" s="36"/>
      <c r="AZ1465" s="36"/>
      <c r="BA1465" s="36"/>
      <c r="BB1465" s="36"/>
      <c r="BC1465" s="36"/>
      <c r="BD1465" s="36"/>
      <c r="BE1465" s="11"/>
      <c r="BF1465" s="11"/>
      <c r="BG1465" s="11"/>
      <c r="BH1465" s="11"/>
      <c r="BI1465" s="11"/>
      <c r="BJ1465" s="11"/>
      <c r="BK1465" s="11"/>
      <c r="BL1465" s="11"/>
      <c r="BN1465" s="36"/>
      <c r="BO1465" s="400"/>
      <c r="BP1465" s="81"/>
      <c r="BQ1465" s="81"/>
      <c r="BR1465" s="81"/>
      <c r="BS1465" s="81"/>
      <c r="BT1465" s="36"/>
      <c r="BU1465" s="36"/>
      <c r="BV1465" s="81"/>
      <c r="BW1465" s="81"/>
    </row>
    <row r="1466" spans="1:75" ht="15.75">
      <c r="A1466" s="395"/>
      <c r="B1466" s="396"/>
      <c r="C1466" s="156"/>
      <c r="D1466" s="271"/>
      <c r="E1466" s="156"/>
      <c r="F1466" s="156"/>
      <c r="G1466" s="156"/>
      <c r="H1466" s="156"/>
      <c r="I1466" s="156"/>
      <c r="J1466" s="156"/>
      <c r="K1466" s="156"/>
      <c r="L1466" s="156"/>
      <c r="M1466" s="156"/>
      <c r="N1466" s="156"/>
      <c r="O1466" s="156"/>
      <c r="P1466" s="156"/>
      <c r="Q1466" s="156"/>
      <c r="R1466" s="156"/>
      <c r="S1466" s="156"/>
      <c r="T1466" s="156"/>
      <c r="U1466" s="157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L1466" s="81"/>
      <c r="AM1466" s="81"/>
      <c r="AN1466" s="81"/>
      <c r="AO1466" s="81"/>
      <c r="AP1466" s="81"/>
      <c r="AQ1466" s="81"/>
      <c r="AR1466" s="81"/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11"/>
      <c r="BF1466" s="11"/>
      <c r="BG1466" s="11"/>
      <c r="BH1466" s="11"/>
      <c r="BI1466" s="11"/>
      <c r="BJ1466" s="11"/>
      <c r="BK1466" s="11"/>
      <c r="BL1466" s="11"/>
      <c r="BN1466" s="36"/>
      <c r="BO1466" s="400"/>
      <c r="BP1466" s="81"/>
      <c r="BQ1466" s="81"/>
      <c r="BR1466" s="81"/>
      <c r="BS1466" s="81"/>
      <c r="BT1466" s="36"/>
      <c r="BU1466" s="36"/>
      <c r="BV1466" s="81"/>
      <c r="BW1466" s="81"/>
    </row>
    <row r="1467" spans="1:75" ht="15.75">
      <c r="A1467" s="395"/>
      <c r="B1467" s="396"/>
      <c r="C1467" s="156"/>
      <c r="D1467" s="271"/>
      <c r="E1467" s="156"/>
      <c r="F1467" s="156"/>
      <c r="G1467" s="156"/>
      <c r="H1467" s="156"/>
      <c r="I1467" s="156"/>
      <c r="J1467" s="156"/>
      <c r="K1467" s="156"/>
      <c r="L1467" s="156"/>
      <c r="M1467" s="156"/>
      <c r="N1467" s="156"/>
      <c r="O1467" s="156"/>
      <c r="P1467" s="156"/>
      <c r="Q1467" s="156"/>
      <c r="R1467" s="156"/>
      <c r="S1467" s="156"/>
      <c r="T1467" s="156"/>
      <c r="U1467" s="157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L1467" s="81"/>
      <c r="AM1467" s="81"/>
      <c r="AN1467" s="81"/>
      <c r="AO1467" s="81"/>
      <c r="AP1467" s="81"/>
      <c r="AQ1467" s="81"/>
      <c r="AR1467" s="81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11"/>
      <c r="BF1467" s="11"/>
      <c r="BG1467" s="11"/>
      <c r="BH1467" s="11"/>
      <c r="BI1467" s="11"/>
      <c r="BJ1467" s="11"/>
      <c r="BK1467" s="11"/>
      <c r="BL1467" s="11"/>
      <c r="BN1467" s="36"/>
      <c r="BO1467" s="400"/>
      <c r="BP1467" s="81"/>
      <c r="BQ1467" s="81"/>
      <c r="BR1467" s="81"/>
      <c r="BS1467" s="81"/>
      <c r="BT1467" s="36"/>
      <c r="BU1467" s="36"/>
      <c r="BV1467" s="81"/>
      <c r="BW1467" s="81"/>
    </row>
    <row r="1468" spans="1:75" ht="15.75">
      <c r="A1468" s="395"/>
      <c r="B1468" s="396"/>
      <c r="C1468" s="156"/>
      <c r="D1468" s="271"/>
      <c r="E1468" s="156"/>
      <c r="F1468" s="156"/>
      <c r="G1468" s="156"/>
      <c r="H1468" s="156"/>
      <c r="I1468" s="156"/>
      <c r="J1468" s="156"/>
      <c r="K1468" s="156"/>
      <c r="L1468" s="156"/>
      <c r="M1468" s="156"/>
      <c r="N1468" s="156"/>
      <c r="O1468" s="156"/>
      <c r="P1468" s="156"/>
      <c r="Q1468" s="156"/>
      <c r="R1468" s="156"/>
      <c r="S1468" s="156"/>
      <c r="T1468" s="156"/>
      <c r="U1468" s="157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L1468" s="81"/>
      <c r="AM1468" s="81"/>
      <c r="AN1468" s="81"/>
      <c r="AO1468" s="81"/>
      <c r="AP1468" s="81"/>
      <c r="AQ1468" s="81"/>
      <c r="AR1468" s="81"/>
      <c r="AS1468" s="36"/>
      <c r="AT1468" s="36"/>
      <c r="AU1468" s="36"/>
      <c r="AV1468" s="36"/>
      <c r="AW1468" s="36"/>
      <c r="AX1468" s="36"/>
      <c r="AY1468" s="36"/>
      <c r="AZ1468" s="36"/>
      <c r="BA1468" s="36"/>
      <c r="BB1468" s="36"/>
      <c r="BC1468" s="36"/>
      <c r="BD1468" s="36"/>
      <c r="BE1468" s="11"/>
      <c r="BF1468" s="11"/>
      <c r="BG1468" s="11"/>
      <c r="BH1468" s="11"/>
      <c r="BI1468" s="11"/>
      <c r="BJ1468" s="11"/>
      <c r="BK1468" s="11"/>
      <c r="BL1468" s="11"/>
      <c r="BN1468" s="36"/>
      <c r="BO1468" s="400"/>
      <c r="BP1468" s="81"/>
      <c r="BQ1468" s="81"/>
      <c r="BR1468" s="81"/>
      <c r="BS1468" s="81"/>
      <c r="BT1468" s="36"/>
      <c r="BU1468" s="36"/>
      <c r="BV1468" s="81"/>
      <c r="BW1468" s="81"/>
    </row>
    <row r="1469" spans="1:75" ht="15.75">
      <c r="A1469" s="395"/>
      <c r="B1469" s="396"/>
      <c r="C1469" s="156"/>
      <c r="D1469" s="271"/>
      <c r="E1469" s="156"/>
      <c r="F1469" s="156"/>
      <c r="G1469" s="156"/>
      <c r="H1469" s="156"/>
      <c r="I1469" s="156"/>
      <c r="J1469" s="156"/>
      <c r="K1469" s="156"/>
      <c r="L1469" s="156"/>
      <c r="M1469" s="156"/>
      <c r="N1469" s="156"/>
      <c r="O1469" s="156"/>
      <c r="P1469" s="156"/>
      <c r="Q1469" s="156"/>
      <c r="R1469" s="156"/>
      <c r="S1469" s="156"/>
      <c r="T1469" s="156"/>
      <c r="U1469" s="157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L1469" s="81"/>
      <c r="AM1469" s="81"/>
      <c r="AN1469" s="81"/>
      <c r="AO1469" s="81"/>
      <c r="AP1469" s="81"/>
      <c r="AQ1469" s="81"/>
      <c r="AR1469" s="81"/>
      <c r="AS1469" s="36"/>
      <c r="AT1469" s="36"/>
      <c r="AU1469" s="36"/>
      <c r="AV1469" s="36"/>
      <c r="AW1469" s="36"/>
      <c r="AX1469" s="36"/>
      <c r="AY1469" s="36"/>
      <c r="AZ1469" s="36"/>
      <c r="BA1469" s="36"/>
      <c r="BB1469" s="36"/>
      <c r="BC1469" s="36"/>
      <c r="BD1469" s="36"/>
      <c r="BE1469" s="11"/>
      <c r="BF1469" s="11"/>
      <c r="BG1469" s="11"/>
      <c r="BH1469" s="11"/>
      <c r="BI1469" s="11"/>
      <c r="BJ1469" s="11"/>
      <c r="BK1469" s="11"/>
      <c r="BL1469" s="11"/>
      <c r="BN1469" s="36"/>
      <c r="BO1469" s="400"/>
      <c r="BP1469" s="81"/>
      <c r="BQ1469" s="81"/>
      <c r="BR1469" s="81"/>
      <c r="BS1469" s="81"/>
      <c r="BT1469" s="36"/>
      <c r="BU1469" s="36"/>
      <c r="BV1469" s="81"/>
      <c r="BW1469" s="81"/>
    </row>
    <row r="1470" spans="1:75" ht="15.75">
      <c r="A1470" s="395"/>
      <c r="B1470" s="396"/>
      <c r="C1470" s="156"/>
      <c r="D1470" s="271"/>
      <c r="E1470" s="156"/>
      <c r="F1470" s="156"/>
      <c r="G1470" s="156"/>
      <c r="H1470" s="156"/>
      <c r="I1470" s="156"/>
      <c r="J1470" s="156"/>
      <c r="K1470" s="156"/>
      <c r="L1470" s="156"/>
      <c r="M1470" s="156"/>
      <c r="N1470" s="156"/>
      <c r="O1470" s="156"/>
      <c r="P1470" s="156"/>
      <c r="Q1470" s="156"/>
      <c r="R1470" s="156"/>
      <c r="S1470" s="156"/>
      <c r="T1470" s="156"/>
      <c r="U1470" s="157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L1470" s="81"/>
      <c r="AM1470" s="81"/>
      <c r="AN1470" s="81"/>
      <c r="AO1470" s="81"/>
      <c r="AP1470" s="81"/>
      <c r="AQ1470" s="81"/>
      <c r="AR1470" s="81"/>
      <c r="AS1470" s="36"/>
      <c r="AT1470" s="36"/>
      <c r="AU1470" s="36"/>
      <c r="AV1470" s="36"/>
      <c r="AW1470" s="36"/>
      <c r="AX1470" s="36"/>
      <c r="AY1470" s="36"/>
      <c r="AZ1470" s="36"/>
      <c r="BA1470" s="36"/>
      <c r="BB1470" s="36"/>
      <c r="BC1470" s="36"/>
      <c r="BD1470" s="36"/>
      <c r="BE1470" s="11"/>
      <c r="BF1470" s="11"/>
      <c r="BG1470" s="11"/>
      <c r="BH1470" s="11"/>
      <c r="BI1470" s="11"/>
      <c r="BJ1470" s="11"/>
      <c r="BK1470" s="11"/>
      <c r="BL1470" s="11"/>
      <c r="BN1470" s="36"/>
      <c r="BO1470" s="400"/>
      <c r="BP1470" s="81"/>
      <c r="BQ1470" s="81"/>
      <c r="BR1470" s="81"/>
      <c r="BS1470" s="81"/>
      <c r="BT1470" s="36"/>
      <c r="BU1470" s="36"/>
      <c r="BV1470" s="81"/>
      <c r="BW1470" s="81"/>
    </row>
    <row r="1471" spans="1:75" ht="15.75">
      <c r="A1471" s="395"/>
      <c r="B1471" s="396"/>
      <c r="C1471" s="156"/>
      <c r="D1471" s="271"/>
      <c r="E1471" s="156"/>
      <c r="F1471" s="156"/>
      <c r="G1471" s="156"/>
      <c r="H1471" s="156"/>
      <c r="I1471" s="156"/>
      <c r="J1471" s="156"/>
      <c r="K1471" s="156"/>
      <c r="L1471" s="156"/>
      <c r="M1471" s="156"/>
      <c r="N1471" s="156"/>
      <c r="O1471" s="156"/>
      <c r="P1471" s="156"/>
      <c r="Q1471" s="156"/>
      <c r="R1471" s="156"/>
      <c r="S1471" s="156"/>
      <c r="T1471" s="156"/>
      <c r="U1471" s="157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L1471" s="81"/>
      <c r="AM1471" s="81"/>
      <c r="AN1471" s="81"/>
      <c r="AO1471" s="81"/>
      <c r="AP1471" s="81"/>
      <c r="AQ1471" s="81"/>
      <c r="AR1471" s="81"/>
      <c r="AS1471" s="36"/>
      <c r="AT1471" s="36"/>
      <c r="AU1471" s="36"/>
      <c r="AV1471" s="36"/>
      <c r="AW1471" s="36"/>
      <c r="AX1471" s="36"/>
      <c r="AY1471" s="36"/>
      <c r="AZ1471" s="36"/>
      <c r="BA1471" s="36"/>
      <c r="BB1471" s="36"/>
      <c r="BC1471" s="36"/>
      <c r="BD1471" s="36"/>
      <c r="BE1471" s="11"/>
      <c r="BF1471" s="11"/>
      <c r="BG1471" s="11"/>
      <c r="BH1471" s="11"/>
      <c r="BI1471" s="11"/>
      <c r="BJ1471" s="11"/>
      <c r="BK1471" s="11"/>
      <c r="BL1471" s="11"/>
      <c r="BN1471" s="36"/>
      <c r="BO1471" s="400"/>
      <c r="BP1471" s="81"/>
      <c r="BQ1471" s="81"/>
      <c r="BR1471" s="81"/>
      <c r="BS1471" s="81"/>
      <c r="BT1471" s="36"/>
      <c r="BU1471" s="36"/>
      <c r="BV1471" s="81"/>
      <c r="BW1471" s="81"/>
    </row>
    <row r="1472" spans="1:75" ht="15.75">
      <c r="A1472" s="395"/>
      <c r="B1472" s="396"/>
      <c r="C1472" s="156"/>
      <c r="D1472" s="271"/>
      <c r="E1472" s="156"/>
      <c r="F1472" s="156"/>
      <c r="G1472" s="156"/>
      <c r="H1472" s="156"/>
      <c r="I1472" s="156"/>
      <c r="J1472" s="156"/>
      <c r="K1472" s="156"/>
      <c r="L1472" s="156"/>
      <c r="M1472" s="156"/>
      <c r="N1472" s="156"/>
      <c r="O1472" s="156"/>
      <c r="P1472" s="156"/>
      <c r="Q1472" s="156"/>
      <c r="R1472" s="156"/>
      <c r="S1472" s="156"/>
      <c r="T1472" s="156"/>
      <c r="U1472" s="157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L1472" s="81"/>
      <c r="AM1472" s="81"/>
      <c r="AN1472" s="81"/>
      <c r="AO1472" s="81"/>
      <c r="AP1472" s="81"/>
      <c r="AQ1472" s="81"/>
      <c r="AR1472" s="81"/>
      <c r="AS1472" s="36"/>
      <c r="AT1472" s="36"/>
      <c r="AU1472" s="36"/>
      <c r="AV1472" s="36"/>
      <c r="AW1472" s="36"/>
      <c r="AX1472" s="36"/>
      <c r="AY1472" s="36"/>
      <c r="AZ1472" s="36"/>
      <c r="BA1472" s="36"/>
      <c r="BB1472" s="36"/>
      <c r="BC1472" s="36"/>
      <c r="BD1472" s="36"/>
      <c r="BE1472" s="11"/>
      <c r="BF1472" s="11"/>
      <c r="BG1472" s="11"/>
      <c r="BH1472" s="11"/>
      <c r="BI1472" s="11"/>
      <c r="BJ1472" s="11"/>
      <c r="BK1472" s="11"/>
      <c r="BL1472" s="11"/>
      <c r="BN1472" s="36"/>
      <c r="BO1472" s="400"/>
      <c r="BP1472" s="81"/>
      <c r="BQ1472" s="81"/>
      <c r="BR1472" s="81"/>
      <c r="BS1472" s="81"/>
      <c r="BT1472" s="36"/>
      <c r="BU1472" s="36"/>
      <c r="BV1472" s="81"/>
      <c r="BW1472" s="81"/>
    </row>
    <row r="1473" spans="1:75" ht="15.75">
      <c r="A1473" s="395"/>
      <c r="B1473" s="396"/>
      <c r="C1473" s="156"/>
      <c r="D1473" s="271"/>
      <c r="E1473" s="156"/>
      <c r="F1473" s="156"/>
      <c r="G1473" s="156"/>
      <c r="H1473" s="156"/>
      <c r="I1473" s="156"/>
      <c r="J1473" s="156"/>
      <c r="K1473" s="156"/>
      <c r="L1473" s="156"/>
      <c r="M1473" s="156"/>
      <c r="N1473" s="156"/>
      <c r="O1473" s="156"/>
      <c r="P1473" s="156"/>
      <c r="Q1473" s="156"/>
      <c r="R1473" s="156"/>
      <c r="S1473" s="156"/>
      <c r="T1473" s="156"/>
      <c r="U1473" s="157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L1473" s="81"/>
      <c r="AM1473" s="81"/>
      <c r="AN1473" s="81"/>
      <c r="AO1473" s="81"/>
      <c r="AP1473" s="81"/>
      <c r="AQ1473" s="81"/>
      <c r="AR1473" s="81"/>
      <c r="AS1473" s="36"/>
      <c r="AT1473" s="36"/>
      <c r="AU1473" s="36"/>
      <c r="AV1473" s="36"/>
      <c r="AW1473" s="36"/>
      <c r="AX1473" s="36"/>
      <c r="AY1473" s="36"/>
      <c r="AZ1473" s="36"/>
      <c r="BA1473" s="36"/>
      <c r="BB1473" s="36"/>
      <c r="BC1473" s="36"/>
      <c r="BD1473" s="36"/>
      <c r="BE1473" s="11"/>
      <c r="BF1473" s="11"/>
      <c r="BG1473" s="11"/>
      <c r="BH1473" s="11"/>
      <c r="BI1473" s="11"/>
      <c r="BJ1473" s="11"/>
      <c r="BK1473" s="11"/>
      <c r="BL1473" s="11"/>
      <c r="BN1473" s="36"/>
      <c r="BO1473" s="400"/>
      <c r="BP1473" s="81"/>
      <c r="BQ1473" s="81"/>
      <c r="BR1473" s="81"/>
      <c r="BS1473" s="81"/>
      <c r="BT1473" s="36"/>
      <c r="BU1473" s="36"/>
      <c r="BV1473" s="81"/>
      <c r="BW1473" s="81"/>
    </row>
    <row r="1474" spans="1:75" ht="15.75">
      <c r="A1474" s="395"/>
      <c r="B1474" s="396"/>
      <c r="C1474" s="156"/>
      <c r="D1474" s="271"/>
      <c r="E1474" s="156"/>
      <c r="F1474" s="156"/>
      <c r="G1474" s="156"/>
      <c r="H1474" s="156"/>
      <c r="I1474" s="156"/>
      <c r="J1474" s="156"/>
      <c r="K1474" s="156"/>
      <c r="L1474" s="156"/>
      <c r="M1474" s="156"/>
      <c r="N1474" s="156"/>
      <c r="O1474" s="156"/>
      <c r="P1474" s="156"/>
      <c r="Q1474" s="156"/>
      <c r="R1474" s="156"/>
      <c r="S1474" s="156"/>
      <c r="T1474" s="156"/>
      <c r="U1474" s="157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L1474" s="81"/>
      <c r="AM1474" s="81"/>
      <c r="AN1474" s="81"/>
      <c r="AO1474" s="81"/>
      <c r="AP1474" s="81"/>
      <c r="AQ1474" s="81"/>
      <c r="AR1474" s="81"/>
      <c r="AS1474" s="36"/>
      <c r="AT1474" s="36"/>
      <c r="AU1474" s="36"/>
      <c r="AV1474" s="36"/>
      <c r="AW1474" s="36"/>
      <c r="AX1474" s="36"/>
      <c r="AY1474" s="36"/>
      <c r="AZ1474" s="36"/>
      <c r="BA1474" s="36"/>
      <c r="BB1474" s="36"/>
      <c r="BC1474" s="36"/>
      <c r="BD1474" s="36"/>
      <c r="BE1474" s="11"/>
      <c r="BF1474" s="11"/>
      <c r="BG1474" s="11"/>
      <c r="BH1474" s="11"/>
      <c r="BI1474" s="11"/>
      <c r="BJ1474" s="11"/>
      <c r="BK1474" s="11"/>
      <c r="BL1474" s="11"/>
      <c r="BN1474" s="36"/>
      <c r="BO1474" s="400"/>
      <c r="BP1474" s="81"/>
      <c r="BQ1474" s="81"/>
      <c r="BR1474" s="81"/>
      <c r="BS1474" s="81"/>
      <c r="BT1474" s="36"/>
      <c r="BU1474" s="36"/>
      <c r="BV1474" s="81"/>
      <c r="BW1474" s="81"/>
    </row>
    <row r="1475" spans="1:75" ht="15.75">
      <c r="A1475" s="395"/>
      <c r="B1475" s="396"/>
      <c r="C1475" s="156"/>
      <c r="D1475" s="271"/>
      <c r="E1475" s="156"/>
      <c r="F1475" s="156"/>
      <c r="G1475" s="156"/>
      <c r="H1475" s="156"/>
      <c r="I1475" s="156"/>
      <c r="J1475" s="156"/>
      <c r="K1475" s="156"/>
      <c r="L1475" s="156"/>
      <c r="M1475" s="156"/>
      <c r="N1475" s="156"/>
      <c r="O1475" s="156"/>
      <c r="P1475" s="156"/>
      <c r="Q1475" s="156"/>
      <c r="R1475" s="156"/>
      <c r="S1475" s="156"/>
      <c r="T1475" s="156"/>
      <c r="U1475" s="157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L1475" s="81"/>
      <c r="AM1475" s="81"/>
      <c r="AN1475" s="81"/>
      <c r="AO1475" s="81"/>
      <c r="AP1475" s="81"/>
      <c r="AQ1475" s="81"/>
      <c r="AR1475" s="81"/>
      <c r="AS1475" s="36"/>
      <c r="AT1475" s="36"/>
      <c r="AU1475" s="36"/>
      <c r="AV1475" s="36"/>
      <c r="AW1475" s="36"/>
      <c r="AX1475" s="36"/>
      <c r="AY1475" s="36"/>
      <c r="AZ1475" s="36"/>
      <c r="BA1475" s="36"/>
      <c r="BB1475" s="36"/>
      <c r="BC1475" s="36"/>
      <c r="BD1475" s="36"/>
      <c r="BE1475" s="11"/>
      <c r="BF1475" s="11"/>
      <c r="BG1475" s="11"/>
      <c r="BH1475" s="11"/>
      <c r="BI1475" s="11"/>
      <c r="BJ1475" s="11"/>
      <c r="BK1475" s="11"/>
      <c r="BL1475" s="11"/>
      <c r="BN1475" s="36"/>
      <c r="BO1475" s="400"/>
      <c r="BP1475" s="81"/>
      <c r="BQ1475" s="81"/>
      <c r="BR1475" s="81"/>
      <c r="BS1475" s="81"/>
      <c r="BT1475" s="36"/>
      <c r="BU1475" s="36"/>
      <c r="BV1475" s="81"/>
      <c r="BW1475" s="81"/>
    </row>
    <row r="1476" spans="1:75" ht="15.75">
      <c r="A1476" s="395"/>
      <c r="B1476" s="396"/>
      <c r="C1476" s="156"/>
      <c r="D1476" s="271"/>
      <c r="E1476" s="156"/>
      <c r="F1476" s="156"/>
      <c r="G1476" s="156"/>
      <c r="H1476" s="156"/>
      <c r="I1476" s="156"/>
      <c r="J1476" s="156"/>
      <c r="K1476" s="156"/>
      <c r="L1476" s="156"/>
      <c r="M1476" s="156"/>
      <c r="N1476" s="156"/>
      <c r="O1476" s="156"/>
      <c r="P1476" s="156"/>
      <c r="Q1476" s="156"/>
      <c r="R1476" s="156"/>
      <c r="S1476" s="156"/>
      <c r="T1476" s="156"/>
      <c r="U1476" s="157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L1476" s="81"/>
      <c r="AM1476" s="81"/>
      <c r="AN1476" s="81"/>
      <c r="AO1476" s="81"/>
      <c r="AP1476" s="81"/>
      <c r="AQ1476" s="81"/>
      <c r="AR1476" s="81"/>
      <c r="AS1476" s="36"/>
      <c r="AT1476" s="36"/>
      <c r="AU1476" s="36"/>
      <c r="AV1476" s="36"/>
      <c r="AW1476" s="36"/>
      <c r="AX1476" s="36"/>
      <c r="AY1476" s="36"/>
      <c r="AZ1476" s="36"/>
      <c r="BA1476" s="36"/>
      <c r="BB1476" s="36"/>
      <c r="BC1476" s="36"/>
      <c r="BD1476" s="36"/>
      <c r="BE1476" s="11"/>
      <c r="BF1476" s="11"/>
      <c r="BG1476" s="11"/>
      <c r="BH1476" s="11"/>
      <c r="BI1476" s="11"/>
      <c r="BJ1476" s="11"/>
      <c r="BK1476" s="11"/>
      <c r="BL1476" s="11"/>
      <c r="BN1476" s="36"/>
      <c r="BO1476" s="400"/>
      <c r="BP1476" s="81"/>
      <c r="BQ1476" s="81"/>
      <c r="BR1476" s="81"/>
      <c r="BS1476" s="81"/>
      <c r="BT1476" s="36"/>
      <c r="BU1476" s="36"/>
      <c r="BV1476" s="81"/>
      <c r="BW1476" s="81"/>
    </row>
    <row r="1477" spans="1:75" ht="15.75">
      <c r="A1477" s="395"/>
      <c r="B1477" s="396"/>
      <c r="C1477" s="156"/>
      <c r="D1477" s="271"/>
      <c r="E1477" s="156"/>
      <c r="F1477" s="156"/>
      <c r="G1477" s="156"/>
      <c r="H1477" s="156"/>
      <c r="I1477" s="156"/>
      <c r="J1477" s="156"/>
      <c r="K1477" s="156"/>
      <c r="L1477" s="156"/>
      <c r="M1477" s="156"/>
      <c r="N1477" s="156"/>
      <c r="O1477" s="156"/>
      <c r="P1477" s="156"/>
      <c r="Q1477" s="156"/>
      <c r="R1477" s="156"/>
      <c r="S1477" s="156"/>
      <c r="T1477" s="156"/>
      <c r="U1477" s="157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L1477" s="81"/>
      <c r="AM1477" s="81"/>
      <c r="AN1477" s="81"/>
      <c r="AO1477" s="81"/>
      <c r="AP1477" s="81"/>
      <c r="AQ1477" s="81"/>
      <c r="AR1477" s="81"/>
      <c r="AS1477" s="36"/>
      <c r="AT1477" s="36"/>
      <c r="AU1477" s="36"/>
      <c r="AV1477" s="36"/>
      <c r="AW1477" s="36"/>
      <c r="AX1477" s="36"/>
      <c r="AY1477" s="36"/>
      <c r="AZ1477" s="36"/>
      <c r="BA1477" s="36"/>
      <c r="BB1477" s="36"/>
      <c r="BC1477" s="36"/>
      <c r="BD1477" s="36"/>
      <c r="BE1477" s="11"/>
      <c r="BF1477" s="11"/>
      <c r="BG1477" s="11"/>
      <c r="BH1477" s="11"/>
      <c r="BI1477" s="11"/>
      <c r="BJ1477" s="11"/>
      <c r="BK1477" s="11"/>
      <c r="BL1477" s="11"/>
      <c r="BN1477" s="36"/>
      <c r="BO1477" s="400"/>
      <c r="BP1477" s="81"/>
      <c r="BQ1477" s="81"/>
      <c r="BR1477" s="81"/>
      <c r="BS1477" s="81"/>
      <c r="BT1477" s="36"/>
      <c r="BU1477" s="36"/>
      <c r="BV1477" s="81"/>
      <c r="BW1477" s="81"/>
    </row>
    <row r="1478" spans="1:75" ht="15.75">
      <c r="A1478" s="395"/>
      <c r="B1478" s="396"/>
      <c r="C1478" s="156"/>
      <c r="D1478" s="271"/>
      <c r="E1478" s="156"/>
      <c r="F1478" s="156"/>
      <c r="G1478" s="156"/>
      <c r="H1478" s="156"/>
      <c r="I1478" s="156"/>
      <c r="J1478" s="156"/>
      <c r="K1478" s="156"/>
      <c r="L1478" s="156"/>
      <c r="M1478" s="156"/>
      <c r="N1478" s="156"/>
      <c r="O1478" s="156"/>
      <c r="P1478" s="156"/>
      <c r="Q1478" s="156"/>
      <c r="R1478" s="156"/>
      <c r="S1478" s="156"/>
      <c r="T1478" s="156"/>
      <c r="U1478" s="157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L1478" s="81"/>
      <c r="AM1478" s="81"/>
      <c r="AN1478" s="81"/>
      <c r="AO1478" s="81"/>
      <c r="AP1478" s="81"/>
      <c r="AQ1478" s="81"/>
      <c r="AR1478" s="81"/>
      <c r="AS1478" s="36"/>
      <c r="AT1478" s="36"/>
      <c r="AU1478" s="36"/>
      <c r="AV1478" s="36"/>
      <c r="AW1478" s="36"/>
      <c r="AX1478" s="36"/>
      <c r="AY1478" s="36"/>
      <c r="AZ1478" s="36"/>
      <c r="BA1478" s="36"/>
      <c r="BB1478" s="36"/>
      <c r="BC1478" s="36"/>
      <c r="BD1478" s="36"/>
      <c r="BE1478" s="11"/>
      <c r="BF1478" s="11"/>
      <c r="BG1478" s="11"/>
      <c r="BH1478" s="11"/>
      <c r="BI1478" s="11"/>
      <c r="BJ1478" s="11"/>
      <c r="BK1478" s="11"/>
      <c r="BL1478" s="11"/>
      <c r="BN1478" s="36"/>
      <c r="BO1478" s="400"/>
      <c r="BP1478" s="81"/>
      <c r="BQ1478" s="81"/>
      <c r="BR1478" s="81"/>
      <c r="BS1478" s="81"/>
      <c r="BT1478" s="36"/>
      <c r="BU1478" s="36"/>
      <c r="BV1478" s="81"/>
      <c r="BW1478" s="81"/>
    </row>
    <row r="1479" spans="1:75" ht="15.75">
      <c r="A1479" s="395"/>
      <c r="B1479" s="396"/>
      <c r="C1479" s="156"/>
      <c r="D1479" s="271"/>
      <c r="E1479" s="156"/>
      <c r="F1479" s="156"/>
      <c r="G1479" s="156"/>
      <c r="H1479" s="156"/>
      <c r="I1479" s="156"/>
      <c r="J1479" s="156"/>
      <c r="K1479" s="156"/>
      <c r="L1479" s="156"/>
      <c r="M1479" s="156"/>
      <c r="N1479" s="156"/>
      <c r="O1479" s="156"/>
      <c r="P1479" s="156"/>
      <c r="Q1479" s="156"/>
      <c r="R1479" s="156"/>
      <c r="S1479" s="156"/>
      <c r="T1479" s="156"/>
      <c r="U1479" s="157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L1479" s="81"/>
      <c r="AM1479" s="81"/>
      <c r="AN1479" s="81"/>
      <c r="AO1479" s="81"/>
      <c r="AP1479" s="81"/>
      <c r="AQ1479" s="81"/>
      <c r="AR1479" s="81"/>
      <c r="AS1479" s="36"/>
      <c r="AT1479" s="36"/>
      <c r="AU1479" s="36"/>
      <c r="AV1479" s="36"/>
      <c r="AW1479" s="36"/>
      <c r="AX1479" s="36"/>
      <c r="AY1479" s="36"/>
      <c r="AZ1479" s="36"/>
      <c r="BA1479" s="36"/>
      <c r="BB1479" s="36"/>
      <c r="BC1479" s="36"/>
      <c r="BD1479" s="36"/>
      <c r="BE1479" s="11"/>
      <c r="BF1479" s="11"/>
      <c r="BG1479" s="11"/>
      <c r="BH1479" s="11"/>
      <c r="BI1479" s="11"/>
      <c r="BJ1479" s="11"/>
      <c r="BK1479" s="11"/>
      <c r="BL1479" s="11"/>
      <c r="BN1479" s="36"/>
      <c r="BO1479" s="400"/>
      <c r="BP1479" s="81"/>
      <c r="BQ1479" s="81"/>
      <c r="BR1479" s="81"/>
      <c r="BS1479" s="81"/>
      <c r="BT1479" s="36"/>
      <c r="BU1479" s="36"/>
      <c r="BV1479" s="81"/>
      <c r="BW1479" s="81"/>
    </row>
    <row r="1480" spans="1:75" ht="15.75">
      <c r="A1480" s="395"/>
      <c r="B1480" s="396"/>
      <c r="C1480" s="156"/>
      <c r="D1480" s="271"/>
      <c r="E1480" s="156"/>
      <c r="F1480" s="156"/>
      <c r="G1480" s="156"/>
      <c r="H1480" s="156"/>
      <c r="I1480" s="156"/>
      <c r="J1480" s="156"/>
      <c r="K1480" s="156"/>
      <c r="L1480" s="156"/>
      <c r="M1480" s="156"/>
      <c r="N1480" s="156"/>
      <c r="O1480" s="156"/>
      <c r="P1480" s="156"/>
      <c r="Q1480" s="156"/>
      <c r="R1480" s="156"/>
      <c r="S1480" s="156"/>
      <c r="T1480" s="156"/>
      <c r="U1480" s="157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L1480" s="81"/>
      <c r="AM1480" s="81"/>
      <c r="AN1480" s="81"/>
      <c r="AO1480" s="81"/>
      <c r="AP1480" s="81"/>
      <c r="AQ1480" s="81"/>
      <c r="AR1480" s="81"/>
      <c r="AS1480" s="36"/>
      <c r="AT1480" s="36"/>
      <c r="AU1480" s="36"/>
      <c r="AV1480" s="36"/>
      <c r="AW1480" s="36"/>
      <c r="AX1480" s="36"/>
      <c r="AY1480" s="36"/>
      <c r="AZ1480" s="36"/>
      <c r="BA1480" s="36"/>
      <c r="BB1480" s="36"/>
      <c r="BC1480" s="36"/>
      <c r="BD1480" s="36"/>
      <c r="BE1480" s="11"/>
      <c r="BF1480" s="11"/>
      <c r="BG1480" s="11"/>
      <c r="BH1480" s="11"/>
      <c r="BI1480" s="11"/>
      <c r="BJ1480" s="11"/>
      <c r="BK1480" s="11"/>
      <c r="BL1480" s="11"/>
      <c r="BN1480" s="36"/>
      <c r="BO1480" s="400"/>
      <c r="BP1480" s="81"/>
      <c r="BQ1480" s="81"/>
      <c r="BR1480" s="81"/>
      <c r="BS1480" s="81"/>
      <c r="BT1480" s="36"/>
      <c r="BU1480" s="36"/>
      <c r="BV1480" s="81"/>
      <c r="BW1480" s="81"/>
    </row>
    <row r="1481" spans="1:75" ht="15.75">
      <c r="A1481" s="395"/>
      <c r="B1481" s="396"/>
      <c r="C1481" s="156"/>
      <c r="D1481" s="271"/>
      <c r="E1481" s="156"/>
      <c r="F1481" s="156"/>
      <c r="G1481" s="156"/>
      <c r="H1481" s="156"/>
      <c r="I1481" s="156"/>
      <c r="J1481" s="156"/>
      <c r="K1481" s="156"/>
      <c r="L1481" s="156"/>
      <c r="M1481" s="156"/>
      <c r="N1481" s="156"/>
      <c r="O1481" s="156"/>
      <c r="P1481" s="156"/>
      <c r="Q1481" s="156"/>
      <c r="R1481" s="156"/>
      <c r="S1481" s="156"/>
      <c r="T1481" s="156"/>
      <c r="U1481" s="157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L1481" s="81"/>
      <c r="AM1481" s="81"/>
      <c r="AN1481" s="81"/>
      <c r="AO1481" s="81"/>
      <c r="AP1481" s="81"/>
      <c r="AQ1481" s="81"/>
      <c r="AR1481" s="81"/>
      <c r="AS1481" s="36"/>
      <c r="AT1481" s="36"/>
      <c r="AU1481" s="36"/>
      <c r="AV1481" s="36"/>
      <c r="AW1481" s="36"/>
      <c r="AX1481" s="36"/>
      <c r="AY1481" s="36"/>
      <c r="AZ1481" s="36"/>
      <c r="BA1481" s="36"/>
      <c r="BB1481" s="36"/>
      <c r="BC1481" s="36"/>
      <c r="BD1481" s="36"/>
      <c r="BE1481" s="11"/>
      <c r="BF1481" s="11"/>
      <c r="BG1481" s="11"/>
      <c r="BH1481" s="11"/>
      <c r="BI1481" s="11"/>
      <c r="BJ1481" s="11"/>
      <c r="BK1481" s="11"/>
      <c r="BL1481" s="11"/>
      <c r="BN1481" s="36"/>
      <c r="BO1481" s="400"/>
      <c r="BP1481" s="81"/>
      <c r="BQ1481" s="81"/>
      <c r="BR1481" s="81"/>
      <c r="BS1481" s="81"/>
      <c r="BT1481" s="36"/>
      <c r="BU1481" s="36"/>
      <c r="BV1481" s="81"/>
      <c r="BW1481" s="81"/>
    </row>
    <row r="1482" spans="1:75" ht="15.75">
      <c r="A1482" s="395"/>
      <c r="B1482" s="396"/>
      <c r="C1482" s="156"/>
      <c r="D1482" s="271"/>
      <c r="E1482" s="156"/>
      <c r="F1482" s="156"/>
      <c r="G1482" s="156"/>
      <c r="H1482" s="156"/>
      <c r="I1482" s="156"/>
      <c r="J1482" s="156"/>
      <c r="K1482" s="156"/>
      <c r="L1482" s="156"/>
      <c r="M1482" s="156"/>
      <c r="N1482" s="156"/>
      <c r="O1482" s="156"/>
      <c r="P1482" s="156"/>
      <c r="Q1482" s="156"/>
      <c r="R1482" s="156"/>
      <c r="S1482" s="156"/>
      <c r="T1482" s="156"/>
      <c r="U1482" s="157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L1482" s="81"/>
      <c r="AM1482" s="81"/>
      <c r="AN1482" s="81"/>
      <c r="AO1482" s="81"/>
      <c r="AP1482" s="81"/>
      <c r="AQ1482" s="81"/>
      <c r="AR1482" s="81"/>
      <c r="AS1482" s="36"/>
      <c r="AT1482" s="36"/>
      <c r="AU1482" s="36"/>
      <c r="AV1482" s="36"/>
      <c r="AW1482" s="36"/>
      <c r="AX1482" s="36"/>
      <c r="AY1482" s="36"/>
      <c r="AZ1482" s="36"/>
      <c r="BA1482" s="36"/>
      <c r="BB1482" s="36"/>
      <c r="BC1482" s="36"/>
      <c r="BD1482" s="36"/>
      <c r="BE1482" s="11"/>
      <c r="BF1482" s="11"/>
      <c r="BG1482" s="11"/>
      <c r="BH1482" s="11"/>
      <c r="BI1482" s="11"/>
      <c r="BJ1482" s="11"/>
      <c r="BK1482" s="11"/>
      <c r="BL1482" s="11"/>
      <c r="BN1482" s="36"/>
      <c r="BO1482" s="400"/>
      <c r="BP1482" s="81"/>
      <c r="BQ1482" s="81"/>
      <c r="BR1482" s="81"/>
      <c r="BS1482" s="81"/>
      <c r="BT1482" s="36"/>
      <c r="BU1482" s="36"/>
      <c r="BV1482" s="81"/>
      <c r="BW1482" s="81"/>
    </row>
    <row r="1483" spans="1:75" ht="15.75">
      <c r="A1483" s="395"/>
      <c r="B1483" s="396"/>
      <c r="C1483" s="156"/>
      <c r="D1483" s="271"/>
      <c r="E1483" s="156"/>
      <c r="F1483" s="156"/>
      <c r="G1483" s="156"/>
      <c r="H1483" s="156"/>
      <c r="I1483" s="156"/>
      <c r="J1483" s="156"/>
      <c r="K1483" s="156"/>
      <c r="L1483" s="156"/>
      <c r="M1483" s="156"/>
      <c r="N1483" s="156"/>
      <c r="O1483" s="156"/>
      <c r="P1483" s="156"/>
      <c r="Q1483" s="156"/>
      <c r="R1483" s="156"/>
      <c r="S1483" s="156"/>
      <c r="T1483" s="156"/>
      <c r="U1483" s="157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L1483" s="81"/>
      <c r="AM1483" s="81"/>
      <c r="AN1483" s="81"/>
      <c r="AO1483" s="81"/>
      <c r="AP1483" s="81"/>
      <c r="AQ1483" s="81"/>
      <c r="AR1483" s="81"/>
      <c r="AS1483" s="36"/>
      <c r="AT1483" s="36"/>
      <c r="AU1483" s="36"/>
      <c r="AV1483" s="36"/>
      <c r="AW1483" s="36"/>
      <c r="AX1483" s="36"/>
      <c r="AY1483" s="36"/>
      <c r="AZ1483" s="36"/>
      <c r="BA1483" s="36"/>
      <c r="BB1483" s="36"/>
      <c r="BC1483" s="36"/>
      <c r="BD1483" s="36"/>
      <c r="BE1483" s="11"/>
      <c r="BF1483" s="11"/>
      <c r="BG1483" s="11"/>
      <c r="BH1483" s="11"/>
      <c r="BI1483" s="11"/>
      <c r="BJ1483" s="11"/>
      <c r="BK1483" s="11"/>
      <c r="BL1483" s="11"/>
      <c r="BN1483" s="36"/>
      <c r="BO1483" s="400"/>
      <c r="BP1483" s="81"/>
      <c r="BQ1483" s="81"/>
      <c r="BR1483" s="81"/>
      <c r="BS1483" s="81"/>
      <c r="BT1483" s="36"/>
      <c r="BU1483" s="36"/>
      <c r="BV1483" s="81"/>
      <c r="BW1483" s="81"/>
    </row>
    <row r="1484" spans="1:75" ht="15.75">
      <c r="A1484" s="395"/>
      <c r="B1484" s="396"/>
      <c r="C1484" s="156"/>
      <c r="D1484" s="271"/>
      <c r="E1484" s="156"/>
      <c r="F1484" s="156"/>
      <c r="G1484" s="156"/>
      <c r="H1484" s="156"/>
      <c r="I1484" s="156"/>
      <c r="J1484" s="156"/>
      <c r="K1484" s="156"/>
      <c r="L1484" s="156"/>
      <c r="M1484" s="156"/>
      <c r="N1484" s="156"/>
      <c r="O1484" s="156"/>
      <c r="P1484" s="156"/>
      <c r="Q1484" s="156"/>
      <c r="R1484" s="156"/>
      <c r="S1484" s="156"/>
      <c r="T1484" s="156"/>
      <c r="U1484" s="157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L1484" s="81"/>
      <c r="AM1484" s="81"/>
      <c r="AN1484" s="81"/>
      <c r="AO1484" s="81"/>
      <c r="AP1484" s="81"/>
      <c r="AQ1484" s="81"/>
      <c r="AR1484" s="81"/>
      <c r="AS1484" s="36"/>
      <c r="AT1484" s="36"/>
      <c r="AU1484" s="36"/>
      <c r="AV1484" s="36"/>
      <c r="AW1484" s="36"/>
      <c r="AX1484" s="36"/>
      <c r="AY1484" s="36"/>
      <c r="AZ1484" s="36"/>
      <c r="BA1484" s="36"/>
      <c r="BB1484" s="36"/>
      <c r="BC1484" s="36"/>
      <c r="BD1484" s="36"/>
      <c r="BE1484" s="11"/>
      <c r="BF1484" s="11"/>
      <c r="BG1484" s="11"/>
      <c r="BH1484" s="11"/>
      <c r="BI1484" s="11"/>
      <c r="BJ1484" s="11"/>
      <c r="BK1484" s="11"/>
      <c r="BL1484" s="11"/>
      <c r="BN1484" s="36"/>
      <c r="BO1484" s="400"/>
      <c r="BP1484" s="81"/>
      <c r="BQ1484" s="81"/>
      <c r="BR1484" s="81"/>
      <c r="BS1484" s="81"/>
      <c r="BT1484" s="36"/>
      <c r="BU1484" s="36"/>
      <c r="BV1484" s="81"/>
      <c r="BW1484" s="81"/>
    </row>
    <row r="1485" spans="1:75" ht="15.75">
      <c r="A1485" s="395"/>
      <c r="B1485" s="396"/>
      <c r="C1485" s="156"/>
      <c r="D1485" s="271"/>
      <c r="E1485" s="156"/>
      <c r="F1485" s="156"/>
      <c r="G1485" s="156"/>
      <c r="H1485" s="156"/>
      <c r="I1485" s="156"/>
      <c r="J1485" s="156"/>
      <c r="K1485" s="156"/>
      <c r="L1485" s="156"/>
      <c r="M1485" s="156"/>
      <c r="N1485" s="156"/>
      <c r="O1485" s="156"/>
      <c r="P1485" s="156"/>
      <c r="Q1485" s="156"/>
      <c r="R1485" s="156"/>
      <c r="S1485" s="156"/>
      <c r="T1485" s="156"/>
      <c r="U1485" s="157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L1485" s="81"/>
      <c r="AM1485" s="81"/>
      <c r="AN1485" s="81"/>
      <c r="AO1485" s="81"/>
      <c r="AP1485" s="81"/>
      <c r="AQ1485" s="81"/>
      <c r="AR1485" s="81"/>
      <c r="AS1485" s="36"/>
      <c r="AT1485" s="36"/>
      <c r="AU1485" s="36"/>
      <c r="AV1485" s="36"/>
      <c r="AW1485" s="36"/>
      <c r="AX1485" s="36"/>
      <c r="AY1485" s="36"/>
      <c r="AZ1485" s="36"/>
      <c r="BA1485" s="36"/>
      <c r="BB1485" s="36"/>
      <c r="BC1485" s="36"/>
      <c r="BD1485" s="36"/>
      <c r="BE1485" s="11"/>
      <c r="BF1485" s="11"/>
      <c r="BG1485" s="11"/>
      <c r="BH1485" s="11"/>
      <c r="BI1485" s="11"/>
      <c r="BJ1485" s="11"/>
      <c r="BK1485" s="11"/>
      <c r="BL1485" s="11"/>
      <c r="BN1485" s="36"/>
      <c r="BO1485" s="400"/>
      <c r="BP1485" s="81"/>
      <c r="BQ1485" s="81"/>
      <c r="BR1485" s="81"/>
      <c r="BS1485" s="81"/>
      <c r="BT1485" s="36"/>
      <c r="BU1485" s="36"/>
      <c r="BV1485" s="81"/>
      <c r="BW1485" s="81"/>
    </row>
    <row r="1486" spans="1:75" ht="15.75">
      <c r="A1486" s="395"/>
      <c r="B1486" s="396"/>
      <c r="C1486" s="156"/>
      <c r="D1486" s="271"/>
      <c r="E1486" s="156"/>
      <c r="F1486" s="156"/>
      <c r="G1486" s="156"/>
      <c r="H1486" s="156"/>
      <c r="I1486" s="156"/>
      <c r="J1486" s="156"/>
      <c r="K1486" s="156"/>
      <c r="L1486" s="156"/>
      <c r="M1486" s="156"/>
      <c r="N1486" s="156"/>
      <c r="O1486" s="156"/>
      <c r="P1486" s="156"/>
      <c r="Q1486" s="156"/>
      <c r="R1486" s="156"/>
      <c r="S1486" s="156"/>
      <c r="T1486" s="156"/>
      <c r="U1486" s="157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L1486" s="81"/>
      <c r="AM1486" s="81"/>
      <c r="AN1486" s="81"/>
      <c r="AO1486" s="81"/>
      <c r="AP1486" s="81"/>
      <c r="AQ1486" s="81"/>
      <c r="AR1486" s="81"/>
      <c r="AS1486" s="36"/>
      <c r="AT1486" s="36"/>
      <c r="AU1486" s="36"/>
      <c r="AV1486" s="36"/>
      <c r="AW1486" s="36"/>
      <c r="AX1486" s="36"/>
      <c r="AY1486" s="36"/>
      <c r="AZ1486" s="36"/>
      <c r="BA1486" s="36"/>
      <c r="BB1486" s="36"/>
      <c r="BC1486" s="36"/>
      <c r="BD1486" s="36"/>
      <c r="BE1486" s="11"/>
      <c r="BF1486" s="11"/>
      <c r="BG1486" s="11"/>
      <c r="BH1486" s="11"/>
      <c r="BI1486" s="11"/>
      <c r="BJ1486" s="11"/>
      <c r="BK1486" s="11"/>
      <c r="BL1486" s="11"/>
      <c r="BN1486" s="36"/>
      <c r="BO1486" s="400"/>
      <c r="BP1486" s="81"/>
      <c r="BQ1486" s="81"/>
      <c r="BR1486" s="81"/>
      <c r="BS1486" s="81"/>
      <c r="BT1486" s="36"/>
      <c r="BU1486" s="36"/>
      <c r="BV1486" s="81"/>
      <c r="BW1486" s="81"/>
    </row>
    <row r="1487" spans="1:75" ht="15.75">
      <c r="A1487" s="395"/>
      <c r="B1487" s="396"/>
      <c r="C1487" s="156"/>
      <c r="D1487" s="271"/>
      <c r="E1487" s="156"/>
      <c r="F1487" s="156"/>
      <c r="G1487" s="156"/>
      <c r="H1487" s="156"/>
      <c r="I1487" s="156"/>
      <c r="J1487" s="156"/>
      <c r="K1487" s="156"/>
      <c r="L1487" s="156"/>
      <c r="M1487" s="156"/>
      <c r="N1487" s="156"/>
      <c r="O1487" s="156"/>
      <c r="P1487" s="156"/>
      <c r="Q1487" s="156"/>
      <c r="R1487" s="156"/>
      <c r="S1487" s="156"/>
      <c r="T1487" s="156"/>
      <c r="U1487" s="157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L1487" s="81"/>
      <c r="AM1487" s="81"/>
      <c r="AN1487" s="81"/>
      <c r="AO1487" s="81"/>
      <c r="AP1487" s="81"/>
      <c r="AQ1487" s="81"/>
      <c r="AR1487" s="81"/>
      <c r="AS1487" s="36"/>
      <c r="AT1487" s="36"/>
      <c r="AU1487" s="36"/>
      <c r="AV1487" s="36"/>
      <c r="AW1487" s="36"/>
      <c r="AX1487" s="36"/>
      <c r="AY1487" s="36"/>
      <c r="AZ1487" s="36"/>
      <c r="BA1487" s="36"/>
      <c r="BB1487" s="36"/>
      <c r="BC1487" s="36"/>
      <c r="BD1487" s="36"/>
      <c r="BE1487" s="11"/>
      <c r="BF1487" s="11"/>
      <c r="BG1487" s="11"/>
      <c r="BH1487" s="11"/>
      <c r="BI1487" s="11"/>
      <c r="BJ1487" s="11"/>
      <c r="BK1487" s="11"/>
      <c r="BL1487" s="11"/>
      <c r="BN1487" s="36"/>
      <c r="BO1487" s="400"/>
      <c r="BP1487" s="81"/>
      <c r="BQ1487" s="81"/>
      <c r="BR1487" s="81"/>
      <c r="BS1487" s="81"/>
      <c r="BT1487" s="36"/>
      <c r="BU1487" s="36"/>
      <c r="BV1487" s="81"/>
      <c r="BW1487" s="81"/>
    </row>
    <row r="1488" spans="1:75" ht="15.75">
      <c r="A1488" s="395"/>
      <c r="B1488" s="396"/>
      <c r="C1488" s="156"/>
      <c r="D1488" s="271"/>
      <c r="E1488" s="156"/>
      <c r="F1488" s="156"/>
      <c r="G1488" s="156"/>
      <c r="H1488" s="156"/>
      <c r="I1488" s="156"/>
      <c r="J1488" s="156"/>
      <c r="K1488" s="156"/>
      <c r="L1488" s="156"/>
      <c r="M1488" s="156"/>
      <c r="N1488" s="156"/>
      <c r="O1488" s="156"/>
      <c r="P1488" s="156"/>
      <c r="Q1488" s="156"/>
      <c r="R1488" s="156"/>
      <c r="S1488" s="156"/>
      <c r="T1488" s="156"/>
      <c r="U1488" s="157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L1488" s="81"/>
      <c r="AM1488" s="81"/>
      <c r="AN1488" s="81"/>
      <c r="AO1488" s="81"/>
      <c r="AP1488" s="81"/>
      <c r="AQ1488" s="81"/>
      <c r="AR1488" s="81"/>
      <c r="AS1488" s="36"/>
      <c r="AT1488" s="36"/>
      <c r="AU1488" s="36"/>
      <c r="AV1488" s="36"/>
      <c r="AW1488" s="36"/>
      <c r="AX1488" s="36"/>
      <c r="AY1488" s="36"/>
      <c r="AZ1488" s="36"/>
      <c r="BA1488" s="36"/>
      <c r="BB1488" s="36"/>
      <c r="BC1488" s="36"/>
      <c r="BD1488" s="36"/>
      <c r="BE1488" s="11"/>
      <c r="BF1488" s="11"/>
      <c r="BG1488" s="11"/>
      <c r="BH1488" s="11"/>
      <c r="BI1488" s="11"/>
      <c r="BJ1488" s="11"/>
      <c r="BK1488" s="11"/>
      <c r="BL1488" s="11"/>
      <c r="BN1488" s="36"/>
      <c r="BO1488" s="400"/>
      <c r="BP1488" s="81"/>
      <c r="BQ1488" s="81"/>
      <c r="BR1488" s="81"/>
      <c r="BS1488" s="81"/>
      <c r="BT1488" s="36"/>
      <c r="BU1488" s="36"/>
      <c r="BV1488" s="81"/>
      <c r="BW1488" s="81"/>
    </row>
    <row r="1489" spans="1:75" ht="15.75">
      <c r="A1489" s="395"/>
      <c r="B1489" s="396"/>
      <c r="C1489" s="156"/>
      <c r="D1489" s="271"/>
      <c r="E1489" s="156"/>
      <c r="F1489" s="156"/>
      <c r="G1489" s="156"/>
      <c r="H1489" s="156"/>
      <c r="I1489" s="156"/>
      <c r="J1489" s="156"/>
      <c r="K1489" s="156"/>
      <c r="L1489" s="156"/>
      <c r="M1489" s="156"/>
      <c r="N1489" s="156"/>
      <c r="O1489" s="156"/>
      <c r="P1489" s="156"/>
      <c r="Q1489" s="156"/>
      <c r="R1489" s="156"/>
      <c r="S1489" s="156"/>
      <c r="T1489" s="156"/>
      <c r="U1489" s="157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L1489" s="81"/>
      <c r="AM1489" s="81"/>
      <c r="AN1489" s="81"/>
      <c r="AO1489" s="81"/>
      <c r="AP1489" s="81"/>
      <c r="AQ1489" s="81"/>
      <c r="AR1489" s="81"/>
      <c r="AS1489" s="36"/>
      <c r="AT1489" s="36"/>
      <c r="AU1489" s="36"/>
      <c r="AV1489" s="36"/>
      <c r="AW1489" s="36"/>
      <c r="AX1489" s="36"/>
      <c r="AY1489" s="36"/>
      <c r="AZ1489" s="36"/>
      <c r="BA1489" s="36"/>
      <c r="BB1489" s="36"/>
      <c r="BC1489" s="36"/>
      <c r="BD1489" s="36"/>
      <c r="BE1489" s="11"/>
      <c r="BF1489" s="11"/>
      <c r="BG1489" s="11"/>
      <c r="BH1489" s="11"/>
      <c r="BI1489" s="11"/>
      <c r="BJ1489" s="11"/>
      <c r="BK1489" s="11"/>
      <c r="BL1489" s="11"/>
      <c r="BN1489" s="36"/>
      <c r="BO1489" s="400"/>
      <c r="BP1489" s="81"/>
      <c r="BQ1489" s="81"/>
      <c r="BR1489" s="81"/>
      <c r="BS1489" s="81"/>
      <c r="BT1489" s="36"/>
      <c r="BU1489" s="36"/>
      <c r="BV1489" s="81"/>
      <c r="BW1489" s="81"/>
    </row>
    <row r="1490" spans="1:75" ht="15.75">
      <c r="A1490" s="395"/>
      <c r="B1490" s="396"/>
      <c r="C1490" s="156"/>
      <c r="D1490" s="271"/>
      <c r="E1490" s="156"/>
      <c r="F1490" s="156"/>
      <c r="G1490" s="156"/>
      <c r="H1490" s="156"/>
      <c r="I1490" s="156"/>
      <c r="J1490" s="156"/>
      <c r="K1490" s="156"/>
      <c r="L1490" s="156"/>
      <c r="M1490" s="156"/>
      <c r="N1490" s="156"/>
      <c r="O1490" s="156"/>
      <c r="P1490" s="156"/>
      <c r="Q1490" s="156"/>
      <c r="R1490" s="156"/>
      <c r="S1490" s="156"/>
      <c r="T1490" s="156"/>
      <c r="U1490" s="157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L1490" s="81"/>
      <c r="AM1490" s="81"/>
      <c r="AN1490" s="81"/>
      <c r="AO1490" s="81"/>
      <c r="AP1490" s="81"/>
      <c r="AQ1490" s="81"/>
      <c r="AR1490" s="81"/>
      <c r="AS1490" s="36"/>
      <c r="AT1490" s="36"/>
      <c r="AU1490" s="36"/>
      <c r="AV1490" s="36"/>
      <c r="AW1490" s="36"/>
      <c r="AX1490" s="36"/>
      <c r="AY1490" s="36"/>
      <c r="AZ1490" s="36"/>
      <c r="BA1490" s="36"/>
      <c r="BB1490" s="36"/>
      <c r="BC1490" s="36"/>
      <c r="BD1490" s="36"/>
      <c r="BE1490" s="11"/>
      <c r="BF1490" s="11"/>
      <c r="BG1490" s="11"/>
      <c r="BH1490" s="11"/>
      <c r="BI1490" s="11"/>
      <c r="BJ1490" s="11"/>
      <c r="BK1490" s="11"/>
      <c r="BL1490" s="11"/>
      <c r="BN1490" s="36"/>
      <c r="BO1490" s="400"/>
      <c r="BP1490" s="81"/>
      <c r="BQ1490" s="81"/>
      <c r="BR1490" s="81"/>
      <c r="BS1490" s="81"/>
      <c r="BT1490" s="36"/>
      <c r="BU1490" s="36"/>
      <c r="BV1490" s="81"/>
      <c r="BW1490" s="81"/>
    </row>
    <row r="1491" spans="1:75" ht="15.75">
      <c r="A1491" s="395"/>
      <c r="B1491" s="396"/>
      <c r="C1491" s="156"/>
      <c r="D1491" s="271"/>
      <c r="E1491" s="156"/>
      <c r="F1491" s="156"/>
      <c r="G1491" s="156"/>
      <c r="H1491" s="156"/>
      <c r="I1491" s="156"/>
      <c r="J1491" s="156"/>
      <c r="K1491" s="156"/>
      <c r="L1491" s="156"/>
      <c r="M1491" s="156"/>
      <c r="N1491" s="156"/>
      <c r="O1491" s="156"/>
      <c r="P1491" s="156"/>
      <c r="Q1491" s="156"/>
      <c r="R1491" s="156"/>
      <c r="S1491" s="156"/>
      <c r="T1491" s="156"/>
      <c r="U1491" s="157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L1491" s="81"/>
      <c r="AM1491" s="81"/>
      <c r="AN1491" s="81"/>
      <c r="AO1491" s="81"/>
      <c r="AP1491" s="81"/>
      <c r="AQ1491" s="81"/>
      <c r="AR1491" s="81"/>
      <c r="AS1491" s="36"/>
      <c r="AT1491" s="36"/>
      <c r="AU1491" s="36"/>
      <c r="AV1491" s="36"/>
      <c r="AW1491" s="36"/>
      <c r="AX1491" s="36"/>
      <c r="AY1491" s="36"/>
      <c r="AZ1491" s="36"/>
      <c r="BA1491" s="36"/>
      <c r="BB1491" s="36"/>
      <c r="BC1491" s="36"/>
      <c r="BD1491" s="36"/>
      <c r="BE1491" s="11"/>
      <c r="BF1491" s="11"/>
      <c r="BG1491" s="11"/>
      <c r="BH1491" s="11"/>
      <c r="BI1491" s="11"/>
      <c r="BJ1491" s="11"/>
      <c r="BK1491" s="11"/>
      <c r="BL1491" s="11"/>
      <c r="BN1491" s="36"/>
      <c r="BO1491" s="400"/>
      <c r="BP1491" s="81"/>
      <c r="BQ1491" s="81"/>
      <c r="BR1491" s="81"/>
      <c r="BS1491" s="81"/>
      <c r="BT1491" s="36"/>
      <c r="BU1491" s="36"/>
      <c r="BV1491" s="81"/>
      <c r="BW1491" s="81"/>
    </row>
    <row r="1492" spans="1:75" ht="15.75">
      <c r="A1492" s="395"/>
      <c r="B1492" s="396"/>
      <c r="C1492" s="156"/>
      <c r="D1492" s="271"/>
      <c r="E1492" s="156"/>
      <c r="F1492" s="156"/>
      <c r="G1492" s="156"/>
      <c r="H1492" s="156"/>
      <c r="I1492" s="156"/>
      <c r="J1492" s="156"/>
      <c r="K1492" s="156"/>
      <c r="L1492" s="156"/>
      <c r="M1492" s="156"/>
      <c r="N1492" s="156"/>
      <c r="O1492" s="156"/>
      <c r="P1492" s="156"/>
      <c r="Q1492" s="156"/>
      <c r="R1492" s="156"/>
      <c r="S1492" s="156"/>
      <c r="T1492" s="156"/>
      <c r="U1492" s="157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L1492" s="81"/>
      <c r="AM1492" s="81"/>
      <c r="AN1492" s="81"/>
      <c r="AO1492" s="81"/>
      <c r="AP1492" s="81"/>
      <c r="AQ1492" s="81"/>
      <c r="AR1492" s="81"/>
      <c r="AS1492" s="36"/>
      <c r="AT1492" s="36"/>
      <c r="AU1492" s="36"/>
      <c r="AV1492" s="36"/>
      <c r="AW1492" s="36"/>
      <c r="AX1492" s="36"/>
      <c r="AY1492" s="36"/>
      <c r="AZ1492" s="36"/>
      <c r="BA1492" s="36"/>
      <c r="BB1492" s="36"/>
      <c r="BC1492" s="36"/>
      <c r="BD1492" s="36"/>
      <c r="BE1492" s="11"/>
      <c r="BF1492" s="11"/>
      <c r="BG1492" s="11"/>
      <c r="BH1492" s="11"/>
      <c r="BI1492" s="11"/>
      <c r="BJ1492" s="11"/>
      <c r="BK1492" s="11"/>
      <c r="BL1492" s="11"/>
      <c r="BN1492" s="36"/>
      <c r="BO1492" s="400"/>
      <c r="BP1492" s="81"/>
      <c r="BQ1492" s="81"/>
      <c r="BR1492" s="81"/>
      <c r="BS1492" s="81"/>
      <c r="BT1492" s="36"/>
      <c r="BU1492" s="36"/>
      <c r="BV1492" s="81"/>
      <c r="BW1492" s="81"/>
    </row>
    <row r="1493" spans="1:75" ht="15.75">
      <c r="A1493" s="395"/>
      <c r="B1493" s="396"/>
      <c r="C1493" s="156"/>
      <c r="D1493" s="271"/>
      <c r="E1493" s="156"/>
      <c r="F1493" s="156"/>
      <c r="G1493" s="156"/>
      <c r="H1493" s="156"/>
      <c r="I1493" s="156"/>
      <c r="J1493" s="156"/>
      <c r="K1493" s="156"/>
      <c r="L1493" s="156"/>
      <c r="M1493" s="156"/>
      <c r="N1493" s="156"/>
      <c r="O1493" s="156"/>
      <c r="P1493" s="156"/>
      <c r="Q1493" s="156"/>
      <c r="R1493" s="156"/>
      <c r="S1493" s="156"/>
      <c r="T1493" s="156"/>
      <c r="U1493" s="157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L1493" s="81"/>
      <c r="AM1493" s="81"/>
      <c r="AN1493" s="81"/>
      <c r="AO1493" s="81"/>
      <c r="AP1493" s="81"/>
      <c r="AQ1493" s="81"/>
      <c r="AR1493" s="81"/>
      <c r="AS1493" s="36"/>
      <c r="AT1493" s="36"/>
      <c r="AU1493" s="36"/>
      <c r="AV1493" s="36"/>
      <c r="AW1493" s="36"/>
      <c r="AX1493" s="36"/>
      <c r="AY1493" s="36"/>
      <c r="AZ1493" s="36"/>
      <c r="BA1493" s="36"/>
      <c r="BB1493" s="36"/>
      <c r="BC1493" s="36"/>
      <c r="BD1493" s="36"/>
      <c r="BE1493" s="11"/>
      <c r="BF1493" s="11"/>
      <c r="BG1493" s="11"/>
      <c r="BH1493" s="11"/>
      <c r="BI1493" s="11"/>
      <c r="BJ1493" s="11"/>
      <c r="BK1493" s="11"/>
      <c r="BL1493" s="11"/>
      <c r="BN1493" s="36"/>
      <c r="BO1493" s="400"/>
      <c r="BP1493" s="81"/>
      <c r="BQ1493" s="81"/>
      <c r="BR1493" s="81"/>
      <c r="BS1493" s="81"/>
      <c r="BT1493" s="36"/>
      <c r="BU1493" s="36"/>
      <c r="BV1493" s="81"/>
      <c r="BW1493" s="81"/>
    </row>
    <row r="1494" spans="1:75" ht="15.75">
      <c r="A1494" s="395"/>
      <c r="B1494" s="396"/>
      <c r="C1494" s="156"/>
      <c r="D1494" s="271"/>
      <c r="E1494" s="156"/>
      <c r="F1494" s="156"/>
      <c r="G1494" s="156"/>
      <c r="H1494" s="156"/>
      <c r="I1494" s="156"/>
      <c r="J1494" s="156"/>
      <c r="K1494" s="156"/>
      <c r="L1494" s="156"/>
      <c r="M1494" s="156"/>
      <c r="N1494" s="156"/>
      <c r="O1494" s="156"/>
      <c r="P1494" s="156"/>
      <c r="Q1494" s="156"/>
      <c r="R1494" s="156"/>
      <c r="S1494" s="156"/>
      <c r="T1494" s="156"/>
      <c r="U1494" s="157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L1494" s="81"/>
      <c r="AM1494" s="81"/>
      <c r="AN1494" s="81"/>
      <c r="AO1494" s="81"/>
      <c r="AP1494" s="81"/>
      <c r="AQ1494" s="81"/>
      <c r="AR1494" s="81"/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11"/>
      <c r="BF1494" s="11"/>
      <c r="BG1494" s="11"/>
      <c r="BH1494" s="11"/>
      <c r="BI1494" s="11"/>
      <c r="BJ1494" s="11"/>
      <c r="BK1494" s="11"/>
      <c r="BL1494" s="11"/>
      <c r="BN1494" s="36"/>
      <c r="BO1494" s="400"/>
      <c r="BP1494" s="81"/>
      <c r="BQ1494" s="81"/>
      <c r="BR1494" s="81"/>
      <c r="BS1494" s="81"/>
      <c r="BT1494" s="36"/>
      <c r="BU1494" s="36"/>
      <c r="BV1494" s="81"/>
      <c r="BW1494" s="81"/>
    </row>
    <row r="1495" spans="1:75" ht="15.75">
      <c r="A1495" s="395"/>
      <c r="B1495" s="396"/>
      <c r="C1495" s="156"/>
      <c r="D1495" s="271"/>
      <c r="E1495" s="156"/>
      <c r="F1495" s="156"/>
      <c r="G1495" s="156"/>
      <c r="H1495" s="156"/>
      <c r="I1495" s="156"/>
      <c r="J1495" s="156"/>
      <c r="K1495" s="156"/>
      <c r="L1495" s="156"/>
      <c r="M1495" s="156"/>
      <c r="N1495" s="156"/>
      <c r="O1495" s="156"/>
      <c r="P1495" s="156"/>
      <c r="Q1495" s="156"/>
      <c r="R1495" s="156"/>
      <c r="S1495" s="156"/>
      <c r="T1495" s="156"/>
      <c r="U1495" s="157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L1495" s="81"/>
      <c r="AM1495" s="81"/>
      <c r="AN1495" s="81"/>
      <c r="AO1495" s="81"/>
      <c r="AP1495" s="81"/>
      <c r="AQ1495" s="81"/>
      <c r="AR1495" s="81"/>
      <c r="AS1495" s="36"/>
      <c r="AT1495" s="36"/>
      <c r="AU1495" s="36"/>
      <c r="AV1495" s="36"/>
      <c r="AW1495" s="36"/>
      <c r="AX1495" s="36"/>
      <c r="AY1495" s="36"/>
      <c r="AZ1495" s="36"/>
      <c r="BA1495" s="36"/>
      <c r="BB1495" s="36"/>
      <c r="BC1495" s="36"/>
      <c r="BD1495" s="36"/>
      <c r="BE1495" s="11"/>
      <c r="BF1495" s="11"/>
      <c r="BG1495" s="11"/>
      <c r="BH1495" s="11"/>
      <c r="BI1495" s="11"/>
      <c r="BJ1495" s="11"/>
      <c r="BK1495" s="11"/>
      <c r="BL1495" s="11"/>
      <c r="BN1495" s="36"/>
      <c r="BO1495" s="400"/>
      <c r="BP1495" s="81"/>
      <c r="BQ1495" s="81"/>
      <c r="BR1495" s="81"/>
      <c r="BS1495" s="81"/>
      <c r="BT1495" s="36"/>
      <c r="BU1495" s="36"/>
      <c r="BV1495" s="81"/>
      <c r="BW1495" s="81"/>
    </row>
    <row r="1496" spans="1:75" ht="15.75">
      <c r="A1496" s="395"/>
      <c r="B1496" s="396"/>
      <c r="C1496" s="156"/>
      <c r="D1496" s="271"/>
      <c r="E1496" s="156"/>
      <c r="F1496" s="156"/>
      <c r="G1496" s="156"/>
      <c r="H1496" s="156"/>
      <c r="I1496" s="156"/>
      <c r="J1496" s="156"/>
      <c r="K1496" s="156"/>
      <c r="L1496" s="156"/>
      <c r="M1496" s="156"/>
      <c r="N1496" s="156"/>
      <c r="O1496" s="156"/>
      <c r="P1496" s="156"/>
      <c r="Q1496" s="156"/>
      <c r="R1496" s="156"/>
      <c r="S1496" s="156"/>
      <c r="T1496" s="156"/>
      <c r="U1496" s="157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L1496" s="81"/>
      <c r="AM1496" s="81"/>
      <c r="AN1496" s="81"/>
      <c r="AO1496" s="81"/>
      <c r="AP1496" s="81"/>
      <c r="AQ1496" s="81"/>
      <c r="AR1496" s="81"/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11"/>
      <c r="BF1496" s="11"/>
      <c r="BG1496" s="11"/>
      <c r="BH1496" s="11"/>
      <c r="BI1496" s="11"/>
      <c r="BJ1496" s="11"/>
      <c r="BK1496" s="11"/>
      <c r="BL1496" s="11"/>
      <c r="BN1496" s="36"/>
      <c r="BO1496" s="400"/>
      <c r="BP1496" s="81"/>
      <c r="BQ1496" s="81"/>
      <c r="BR1496" s="81"/>
      <c r="BS1496" s="81"/>
      <c r="BT1496" s="36"/>
      <c r="BU1496" s="36"/>
      <c r="BV1496" s="81"/>
      <c r="BW1496" s="81"/>
    </row>
    <row r="1497" spans="1:75" ht="15.75">
      <c r="A1497" s="395"/>
      <c r="B1497" s="396"/>
      <c r="C1497" s="156"/>
      <c r="D1497" s="271"/>
      <c r="E1497" s="156"/>
      <c r="F1497" s="156"/>
      <c r="G1497" s="156"/>
      <c r="H1497" s="156"/>
      <c r="I1497" s="156"/>
      <c r="J1497" s="156"/>
      <c r="K1497" s="156"/>
      <c r="L1497" s="156"/>
      <c r="M1497" s="156"/>
      <c r="N1497" s="156"/>
      <c r="O1497" s="156"/>
      <c r="P1497" s="156"/>
      <c r="Q1497" s="156"/>
      <c r="R1497" s="156"/>
      <c r="S1497" s="156"/>
      <c r="T1497" s="156"/>
      <c r="U1497" s="157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L1497" s="81"/>
      <c r="AM1497" s="81"/>
      <c r="AN1497" s="81"/>
      <c r="AO1497" s="81"/>
      <c r="AP1497" s="81"/>
      <c r="AQ1497" s="81"/>
      <c r="AR1497" s="81"/>
      <c r="AS1497" s="36"/>
      <c r="AT1497" s="36"/>
      <c r="AU1497" s="36"/>
      <c r="AV1497" s="36"/>
      <c r="AW1497" s="36"/>
      <c r="AX1497" s="36"/>
      <c r="AY1497" s="36"/>
      <c r="AZ1497" s="36"/>
      <c r="BA1497" s="36"/>
      <c r="BB1497" s="36"/>
      <c r="BC1497" s="36"/>
      <c r="BD1497" s="36"/>
      <c r="BE1497" s="11"/>
      <c r="BF1497" s="11"/>
      <c r="BG1497" s="11"/>
      <c r="BH1497" s="11"/>
      <c r="BI1497" s="11"/>
      <c r="BJ1497" s="11"/>
      <c r="BK1497" s="11"/>
      <c r="BL1497" s="11"/>
      <c r="BN1497" s="36"/>
      <c r="BO1497" s="400"/>
      <c r="BP1497" s="81"/>
      <c r="BQ1497" s="81"/>
      <c r="BR1497" s="81"/>
      <c r="BS1497" s="81"/>
      <c r="BT1497" s="36"/>
      <c r="BU1497" s="36"/>
      <c r="BV1497" s="81"/>
      <c r="BW1497" s="81"/>
    </row>
    <row r="1498" spans="1:75" ht="15.75">
      <c r="A1498" s="395"/>
      <c r="B1498" s="396"/>
      <c r="C1498" s="156"/>
      <c r="D1498" s="271"/>
      <c r="E1498" s="156"/>
      <c r="F1498" s="156"/>
      <c r="G1498" s="156"/>
      <c r="H1498" s="156"/>
      <c r="I1498" s="156"/>
      <c r="J1498" s="156"/>
      <c r="K1498" s="156"/>
      <c r="L1498" s="156"/>
      <c r="M1498" s="156"/>
      <c r="N1498" s="156"/>
      <c r="O1498" s="156"/>
      <c r="P1498" s="156"/>
      <c r="Q1498" s="156"/>
      <c r="R1498" s="156"/>
      <c r="S1498" s="156"/>
      <c r="T1498" s="156"/>
      <c r="U1498" s="157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L1498" s="81"/>
      <c r="AM1498" s="81"/>
      <c r="AN1498" s="81"/>
      <c r="AO1498" s="81"/>
      <c r="AP1498" s="81"/>
      <c r="AQ1498" s="81"/>
      <c r="AR1498" s="81"/>
      <c r="AS1498" s="36"/>
      <c r="AT1498" s="36"/>
      <c r="AU1498" s="36"/>
      <c r="AV1498" s="36"/>
      <c r="AW1498" s="36"/>
      <c r="AX1498" s="36"/>
      <c r="AY1498" s="36"/>
      <c r="AZ1498" s="36"/>
      <c r="BA1498" s="36"/>
      <c r="BB1498" s="36"/>
      <c r="BC1498" s="36"/>
      <c r="BD1498" s="36"/>
      <c r="BE1498" s="11"/>
      <c r="BF1498" s="11"/>
      <c r="BG1498" s="11"/>
      <c r="BH1498" s="11"/>
      <c r="BI1498" s="11"/>
      <c r="BJ1498" s="11"/>
      <c r="BK1498" s="11"/>
      <c r="BL1498" s="11"/>
      <c r="BN1498" s="36"/>
      <c r="BO1498" s="400"/>
      <c r="BP1498" s="81"/>
      <c r="BQ1498" s="81"/>
      <c r="BR1498" s="81"/>
      <c r="BS1498" s="81"/>
      <c r="BT1498" s="36"/>
      <c r="BU1498" s="36"/>
      <c r="BV1498" s="81"/>
      <c r="BW1498" s="81"/>
    </row>
    <row r="1499" spans="1:75" ht="15.75">
      <c r="A1499" s="395"/>
      <c r="B1499" s="396"/>
      <c r="C1499" s="156"/>
      <c r="D1499" s="271"/>
      <c r="E1499" s="156"/>
      <c r="F1499" s="156"/>
      <c r="G1499" s="156"/>
      <c r="H1499" s="156"/>
      <c r="I1499" s="156"/>
      <c r="J1499" s="156"/>
      <c r="K1499" s="156"/>
      <c r="L1499" s="156"/>
      <c r="M1499" s="156"/>
      <c r="N1499" s="156"/>
      <c r="O1499" s="156"/>
      <c r="P1499" s="156"/>
      <c r="Q1499" s="156"/>
      <c r="R1499" s="156"/>
      <c r="S1499" s="156"/>
      <c r="T1499" s="156"/>
      <c r="U1499" s="157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L1499" s="81"/>
      <c r="AM1499" s="81"/>
      <c r="AN1499" s="81"/>
      <c r="AO1499" s="81"/>
      <c r="AP1499" s="81"/>
      <c r="AQ1499" s="81"/>
      <c r="AR1499" s="81"/>
      <c r="AS1499" s="36"/>
      <c r="AT1499" s="36"/>
      <c r="AU1499" s="36"/>
      <c r="AV1499" s="36"/>
      <c r="AW1499" s="36"/>
      <c r="AX1499" s="36"/>
      <c r="AY1499" s="36"/>
      <c r="AZ1499" s="36"/>
      <c r="BA1499" s="36"/>
      <c r="BB1499" s="36"/>
      <c r="BC1499" s="36"/>
      <c r="BD1499" s="36"/>
      <c r="BE1499" s="11"/>
      <c r="BF1499" s="11"/>
      <c r="BG1499" s="11"/>
      <c r="BH1499" s="11"/>
      <c r="BI1499" s="11"/>
      <c r="BJ1499" s="11"/>
      <c r="BK1499" s="11"/>
      <c r="BL1499" s="11"/>
      <c r="BN1499" s="36"/>
      <c r="BO1499" s="400"/>
      <c r="BP1499" s="81"/>
      <c r="BQ1499" s="81"/>
      <c r="BR1499" s="81"/>
      <c r="BS1499" s="81"/>
      <c r="BT1499" s="36"/>
      <c r="BU1499" s="36"/>
      <c r="BV1499" s="81"/>
      <c r="BW1499" s="81"/>
    </row>
    <row r="1500" spans="1:75" ht="15.75">
      <c r="A1500" s="395"/>
      <c r="B1500" s="396"/>
      <c r="C1500" s="156"/>
      <c r="D1500" s="271"/>
      <c r="E1500" s="156"/>
      <c r="F1500" s="156"/>
      <c r="G1500" s="156"/>
      <c r="H1500" s="156"/>
      <c r="I1500" s="156"/>
      <c r="J1500" s="156"/>
      <c r="K1500" s="156"/>
      <c r="L1500" s="156"/>
      <c r="M1500" s="156"/>
      <c r="N1500" s="156"/>
      <c r="O1500" s="156"/>
      <c r="P1500" s="156"/>
      <c r="Q1500" s="156"/>
      <c r="R1500" s="156"/>
      <c r="S1500" s="156"/>
      <c r="T1500" s="156"/>
      <c r="U1500" s="157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L1500" s="81"/>
      <c r="AM1500" s="81"/>
      <c r="AN1500" s="81"/>
      <c r="AO1500" s="81"/>
      <c r="AP1500" s="81"/>
      <c r="AQ1500" s="81"/>
      <c r="AR1500" s="81"/>
      <c r="AS1500" s="36"/>
      <c r="AT1500" s="36"/>
      <c r="AU1500" s="36"/>
      <c r="AV1500" s="36"/>
      <c r="AW1500" s="36"/>
      <c r="AX1500" s="36"/>
      <c r="AY1500" s="36"/>
      <c r="AZ1500" s="36"/>
      <c r="BA1500" s="36"/>
      <c r="BB1500" s="36"/>
      <c r="BC1500" s="36"/>
      <c r="BD1500" s="36"/>
      <c r="BE1500" s="11"/>
      <c r="BF1500" s="11"/>
      <c r="BG1500" s="11"/>
      <c r="BH1500" s="11"/>
      <c r="BI1500" s="11"/>
      <c r="BJ1500" s="11"/>
      <c r="BK1500" s="11"/>
      <c r="BL1500" s="11"/>
      <c r="BN1500" s="36"/>
      <c r="BO1500" s="400"/>
      <c r="BP1500" s="81"/>
      <c r="BQ1500" s="81"/>
      <c r="BR1500" s="81"/>
      <c r="BS1500" s="81"/>
      <c r="BT1500" s="36"/>
      <c r="BU1500" s="36"/>
      <c r="BV1500" s="81"/>
      <c r="BW1500" s="81"/>
    </row>
    <row r="1501" spans="1:75" ht="15.75">
      <c r="A1501" s="395"/>
      <c r="B1501" s="396"/>
      <c r="C1501" s="156"/>
      <c r="D1501" s="271"/>
      <c r="E1501" s="156"/>
      <c r="F1501" s="156"/>
      <c r="G1501" s="156"/>
      <c r="H1501" s="156"/>
      <c r="I1501" s="156"/>
      <c r="J1501" s="156"/>
      <c r="K1501" s="156"/>
      <c r="L1501" s="156"/>
      <c r="M1501" s="156"/>
      <c r="N1501" s="156"/>
      <c r="O1501" s="156"/>
      <c r="P1501" s="156"/>
      <c r="Q1501" s="156"/>
      <c r="R1501" s="156"/>
      <c r="S1501" s="156"/>
      <c r="T1501" s="156"/>
      <c r="U1501" s="157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L1501" s="81"/>
      <c r="AM1501" s="81"/>
      <c r="AN1501" s="81"/>
      <c r="AO1501" s="81"/>
      <c r="AP1501" s="81"/>
      <c r="AQ1501" s="81"/>
      <c r="AR1501" s="81"/>
      <c r="AS1501" s="36"/>
      <c r="AT1501" s="36"/>
      <c r="AU1501" s="36"/>
      <c r="AV1501" s="36"/>
      <c r="AW1501" s="36"/>
      <c r="AX1501" s="36"/>
      <c r="AY1501" s="36"/>
      <c r="AZ1501" s="36"/>
      <c r="BA1501" s="36"/>
      <c r="BB1501" s="36"/>
      <c r="BC1501" s="36"/>
      <c r="BD1501" s="36"/>
      <c r="BE1501" s="11"/>
      <c r="BF1501" s="11"/>
      <c r="BG1501" s="11"/>
      <c r="BH1501" s="11"/>
      <c r="BI1501" s="11"/>
      <c r="BJ1501" s="11"/>
      <c r="BK1501" s="11"/>
      <c r="BL1501" s="11"/>
      <c r="BN1501" s="36"/>
      <c r="BO1501" s="400"/>
      <c r="BP1501" s="81"/>
      <c r="BQ1501" s="81"/>
      <c r="BR1501" s="81"/>
      <c r="BS1501" s="81"/>
      <c r="BT1501" s="36"/>
      <c r="BU1501" s="36"/>
      <c r="BV1501" s="81"/>
      <c r="BW1501" s="81"/>
    </row>
    <row r="1502" spans="1:75" ht="15.75">
      <c r="A1502" s="395"/>
      <c r="B1502" s="396"/>
      <c r="C1502" s="156"/>
      <c r="D1502" s="271"/>
      <c r="E1502" s="156"/>
      <c r="F1502" s="156"/>
      <c r="G1502" s="156"/>
      <c r="H1502" s="156"/>
      <c r="I1502" s="156"/>
      <c r="J1502" s="156"/>
      <c r="K1502" s="156"/>
      <c r="L1502" s="156"/>
      <c r="M1502" s="156"/>
      <c r="N1502" s="156"/>
      <c r="O1502" s="156"/>
      <c r="P1502" s="156"/>
      <c r="Q1502" s="156"/>
      <c r="R1502" s="156"/>
      <c r="S1502" s="156"/>
      <c r="T1502" s="156"/>
      <c r="U1502" s="157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L1502" s="81"/>
      <c r="AM1502" s="81"/>
      <c r="AN1502" s="81"/>
      <c r="AO1502" s="81"/>
      <c r="AP1502" s="81"/>
      <c r="AQ1502" s="81"/>
      <c r="AR1502" s="81"/>
      <c r="AS1502" s="36"/>
      <c r="AT1502" s="36"/>
      <c r="AU1502" s="36"/>
      <c r="AV1502" s="36"/>
      <c r="AW1502" s="36"/>
      <c r="AX1502" s="36"/>
      <c r="AY1502" s="36"/>
      <c r="AZ1502" s="36"/>
      <c r="BA1502" s="36"/>
      <c r="BB1502" s="36"/>
      <c r="BC1502" s="36"/>
      <c r="BD1502" s="36"/>
      <c r="BE1502" s="11"/>
      <c r="BF1502" s="11"/>
      <c r="BG1502" s="11"/>
      <c r="BH1502" s="11"/>
      <c r="BI1502" s="11"/>
      <c r="BJ1502" s="11"/>
      <c r="BK1502" s="11"/>
      <c r="BL1502" s="11"/>
      <c r="BN1502" s="36"/>
      <c r="BO1502" s="400"/>
      <c r="BP1502" s="81"/>
      <c r="BQ1502" s="81"/>
      <c r="BR1502" s="81"/>
      <c r="BS1502" s="81"/>
      <c r="BT1502" s="36"/>
      <c r="BU1502" s="36"/>
      <c r="BV1502" s="81"/>
      <c r="BW1502" s="81"/>
    </row>
    <row r="1503" spans="1:75" ht="15.75">
      <c r="A1503" s="395"/>
      <c r="B1503" s="396"/>
      <c r="C1503" s="156"/>
      <c r="D1503" s="271"/>
      <c r="E1503" s="156"/>
      <c r="F1503" s="156"/>
      <c r="G1503" s="156"/>
      <c r="H1503" s="156"/>
      <c r="I1503" s="156"/>
      <c r="J1503" s="156"/>
      <c r="K1503" s="156"/>
      <c r="L1503" s="156"/>
      <c r="M1503" s="156"/>
      <c r="N1503" s="156"/>
      <c r="O1503" s="156"/>
      <c r="P1503" s="156"/>
      <c r="Q1503" s="156"/>
      <c r="R1503" s="156"/>
      <c r="S1503" s="156"/>
      <c r="T1503" s="156"/>
      <c r="U1503" s="157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L1503" s="81"/>
      <c r="AM1503" s="81"/>
      <c r="AN1503" s="81"/>
      <c r="AO1503" s="81"/>
      <c r="AP1503" s="81"/>
      <c r="AQ1503" s="81"/>
      <c r="AR1503" s="81"/>
      <c r="AS1503" s="36"/>
      <c r="AT1503" s="36"/>
      <c r="AU1503" s="36"/>
      <c r="AV1503" s="36"/>
      <c r="AW1503" s="36"/>
      <c r="AX1503" s="36"/>
      <c r="AY1503" s="36"/>
      <c r="AZ1503" s="36"/>
      <c r="BA1503" s="36"/>
      <c r="BB1503" s="36"/>
      <c r="BC1503" s="36"/>
      <c r="BD1503" s="36"/>
      <c r="BE1503" s="11"/>
      <c r="BF1503" s="11"/>
      <c r="BG1503" s="11"/>
      <c r="BH1503" s="11"/>
      <c r="BI1503" s="11"/>
      <c r="BJ1503" s="11"/>
      <c r="BK1503" s="11"/>
      <c r="BL1503" s="11"/>
      <c r="BN1503" s="36"/>
      <c r="BO1503" s="400"/>
      <c r="BP1503" s="81"/>
      <c r="BQ1503" s="81"/>
      <c r="BR1503" s="81"/>
      <c r="BS1503" s="81"/>
      <c r="BT1503" s="36"/>
      <c r="BU1503" s="36"/>
      <c r="BV1503" s="81"/>
      <c r="BW1503" s="81"/>
    </row>
    <row r="1504" spans="1:75" ht="15.75">
      <c r="A1504" s="395"/>
      <c r="B1504" s="396"/>
      <c r="C1504" s="156"/>
      <c r="D1504" s="271"/>
      <c r="E1504" s="156"/>
      <c r="F1504" s="156"/>
      <c r="G1504" s="156"/>
      <c r="H1504" s="156"/>
      <c r="I1504" s="156"/>
      <c r="J1504" s="156"/>
      <c r="K1504" s="156"/>
      <c r="L1504" s="156"/>
      <c r="M1504" s="156"/>
      <c r="N1504" s="156"/>
      <c r="O1504" s="156"/>
      <c r="P1504" s="156"/>
      <c r="Q1504" s="156"/>
      <c r="R1504" s="156"/>
      <c r="S1504" s="156"/>
      <c r="T1504" s="156"/>
      <c r="U1504" s="157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L1504" s="81"/>
      <c r="AM1504" s="81"/>
      <c r="AN1504" s="81"/>
      <c r="AO1504" s="81"/>
      <c r="AP1504" s="81"/>
      <c r="AQ1504" s="81"/>
      <c r="AR1504" s="81"/>
      <c r="AS1504" s="36"/>
      <c r="AT1504" s="36"/>
      <c r="AU1504" s="36"/>
      <c r="AV1504" s="36"/>
      <c r="AW1504" s="36"/>
      <c r="AX1504" s="36"/>
      <c r="AY1504" s="36"/>
      <c r="AZ1504" s="36"/>
      <c r="BA1504" s="36"/>
      <c r="BB1504" s="36"/>
      <c r="BC1504" s="36"/>
      <c r="BD1504" s="36"/>
      <c r="BE1504" s="11"/>
      <c r="BF1504" s="11"/>
      <c r="BG1504" s="11"/>
      <c r="BH1504" s="11"/>
      <c r="BI1504" s="11"/>
      <c r="BJ1504" s="11"/>
      <c r="BK1504" s="11"/>
      <c r="BL1504" s="11"/>
      <c r="BN1504" s="36"/>
      <c r="BO1504" s="400"/>
      <c r="BP1504" s="81"/>
      <c r="BQ1504" s="81"/>
      <c r="BR1504" s="81"/>
      <c r="BS1504" s="81"/>
      <c r="BT1504" s="36"/>
      <c r="BU1504" s="36"/>
      <c r="BV1504" s="81"/>
      <c r="BW1504" s="81"/>
    </row>
    <row r="1505" spans="1:75" ht="15.75">
      <c r="A1505" s="395"/>
      <c r="B1505" s="396"/>
      <c r="C1505" s="156"/>
      <c r="D1505" s="271"/>
      <c r="E1505" s="156"/>
      <c r="F1505" s="156"/>
      <c r="G1505" s="156"/>
      <c r="H1505" s="156"/>
      <c r="I1505" s="156"/>
      <c r="J1505" s="156"/>
      <c r="K1505" s="156"/>
      <c r="L1505" s="156"/>
      <c r="M1505" s="156"/>
      <c r="N1505" s="156"/>
      <c r="O1505" s="156"/>
      <c r="P1505" s="156"/>
      <c r="Q1505" s="156"/>
      <c r="R1505" s="156"/>
      <c r="S1505" s="156"/>
      <c r="T1505" s="156"/>
      <c r="U1505" s="157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L1505" s="81"/>
      <c r="AM1505" s="81"/>
      <c r="AN1505" s="81"/>
      <c r="AO1505" s="81"/>
      <c r="AP1505" s="81"/>
      <c r="AQ1505" s="81"/>
      <c r="AR1505" s="81"/>
      <c r="AS1505" s="36"/>
      <c r="AT1505" s="36"/>
      <c r="AU1505" s="36"/>
      <c r="AV1505" s="36"/>
      <c r="AW1505" s="36"/>
      <c r="AX1505" s="36"/>
      <c r="AY1505" s="36"/>
      <c r="AZ1505" s="36"/>
      <c r="BA1505" s="36"/>
      <c r="BB1505" s="36"/>
      <c r="BC1505" s="36"/>
      <c r="BD1505" s="36"/>
      <c r="BE1505" s="11"/>
      <c r="BF1505" s="11"/>
      <c r="BG1505" s="11"/>
      <c r="BH1505" s="11"/>
      <c r="BI1505" s="11"/>
      <c r="BJ1505" s="11"/>
      <c r="BK1505" s="11"/>
      <c r="BL1505" s="11"/>
      <c r="BN1505" s="36"/>
      <c r="BO1505" s="400"/>
      <c r="BP1505" s="81"/>
      <c r="BQ1505" s="81"/>
      <c r="BR1505" s="81"/>
      <c r="BS1505" s="81"/>
      <c r="BT1505" s="36"/>
      <c r="BU1505" s="36"/>
      <c r="BV1505" s="81"/>
      <c r="BW1505" s="81"/>
    </row>
    <row r="1506" spans="1:75" ht="15.75">
      <c r="A1506" s="395"/>
      <c r="B1506" s="396"/>
      <c r="C1506" s="156"/>
      <c r="D1506" s="271"/>
      <c r="E1506" s="156"/>
      <c r="F1506" s="156"/>
      <c r="G1506" s="156"/>
      <c r="H1506" s="156"/>
      <c r="I1506" s="156"/>
      <c r="J1506" s="156"/>
      <c r="K1506" s="156"/>
      <c r="L1506" s="156"/>
      <c r="M1506" s="156"/>
      <c r="N1506" s="156"/>
      <c r="O1506" s="156"/>
      <c r="P1506" s="156"/>
      <c r="Q1506" s="156"/>
      <c r="R1506" s="156"/>
      <c r="S1506" s="156"/>
      <c r="T1506" s="156"/>
      <c r="U1506" s="157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L1506" s="81"/>
      <c r="AM1506" s="81"/>
      <c r="AN1506" s="81"/>
      <c r="AO1506" s="81"/>
      <c r="AP1506" s="81"/>
      <c r="AQ1506" s="81"/>
      <c r="AR1506" s="81"/>
      <c r="AS1506" s="36"/>
      <c r="AT1506" s="36"/>
      <c r="AU1506" s="36"/>
      <c r="AV1506" s="36"/>
      <c r="AW1506" s="36"/>
      <c r="AX1506" s="36"/>
      <c r="AY1506" s="36"/>
      <c r="AZ1506" s="36"/>
      <c r="BA1506" s="36"/>
      <c r="BB1506" s="36"/>
      <c r="BC1506" s="36"/>
      <c r="BD1506" s="36"/>
      <c r="BE1506" s="11"/>
      <c r="BF1506" s="11"/>
      <c r="BG1506" s="11"/>
      <c r="BH1506" s="11"/>
      <c r="BI1506" s="11"/>
      <c r="BJ1506" s="11"/>
      <c r="BK1506" s="11"/>
      <c r="BL1506" s="11"/>
      <c r="BN1506" s="36"/>
      <c r="BO1506" s="400"/>
      <c r="BP1506" s="81"/>
      <c r="BQ1506" s="81"/>
      <c r="BR1506" s="81"/>
      <c r="BS1506" s="81"/>
      <c r="BT1506" s="36"/>
      <c r="BU1506" s="36"/>
      <c r="BV1506" s="81"/>
      <c r="BW1506" s="81"/>
    </row>
    <row r="1507" spans="1:75" ht="15.75">
      <c r="A1507" s="395"/>
      <c r="B1507" s="396"/>
      <c r="C1507" s="156"/>
      <c r="D1507" s="271"/>
      <c r="E1507" s="156"/>
      <c r="F1507" s="156"/>
      <c r="G1507" s="156"/>
      <c r="H1507" s="156"/>
      <c r="I1507" s="156"/>
      <c r="J1507" s="156"/>
      <c r="K1507" s="156"/>
      <c r="L1507" s="156"/>
      <c r="M1507" s="156"/>
      <c r="N1507" s="156"/>
      <c r="O1507" s="156"/>
      <c r="P1507" s="156"/>
      <c r="Q1507" s="156"/>
      <c r="R1507" s="156"/>
      <c r="S1507" s="156"/>
      <c r="T1507" s="156"/>
      <c r="U1507" s="157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L1507" s="81"/>
      <c r="AM1507" s="81"/>
      <c r="AN1507" s="81"/>
      <c r="AO1507" s="81"/>
      <c r="AP1507" s="81"/>
      <c r="AQ1507" s="81"/>
      <c r="AR1507" s="81"/>
      <c r="AS1507" s="36"/>
      <c r="AT1507" s="36"/>
      <c r="AU1507" s="36"/>
      <c r="AV1507" s="36"/>
      <c r="AW1507" s="36"/>
      <c r="AX1507" s="36"/>
      <c r="AY1507" s="36"/>
      <c r="AZ1507" s="36"/>
      <c r="BA1507" s="36"/>
      <c r="BB1507" s="36"/>
      <c r="BC1507" s="36"/>
      <c r="BD1507" s="36"/>
      <c r="BE1507" s="11"/>
      <c r="BF1507" s="11"/>
      <c r="BG1507" s="11"/>
      <c r="BH1507" s="11"/>
      <c r="BI1507" s="11"/>
      <c r="BJ1507" s="11"/>
      <c r="BK1507" s="11"/>
      <c r="BL1507" s="11"/>
      <c r="BN1507" s="36"/>
      <c r="BO1507" s="400"/>
      <c r="BP1507" s="81"/>
      <c r="BQ1507" s="81"/>
      <c r="BR1507" s="81"/>
      <c r="BS1507" s="81"/>
      <c r="BT1507" s="36"/>
      <c r="BU1507" s="36"/>
      <c r="BV1507" s="81"/>
      <c r="BW1507" s="81"/>
    </row>
    <row r="1508" spans="1:75" ht="15.75">
      <c r="A1508" s="395"/>
      <c r="B1508" s="396"/>
      <c r="C1508" s="156"/>
      <c r="D1508" s="271"/>
      <c r="E1508" s="156"/>
      <c r="F1508" s="156"/>
      <c r="G1508" s="156"/>
      <c r="H1508" s="156"/>
      <c r="I1508" s="156"/>
      <c r="J1508" s="156"/>
      <c r="K1508" s="156"/>
      <c r="L1508" s="156"/>
      <c r="M1508" s="156"/>
      <c r="N1508" s="156"/>
      <c r="O1508" s="156"/>
      <c r="P1508" s="156"/>
      <c r="Q1508" s="156"/>
      <c r="R1508" s="156"/>
      <c r="S1508" s="156"/>
      <c r="T1508" s="156"/>
      <c r="U1508" s="157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L1508" s="81"/>
      <c r="AM1508" s="81"/>
      <c r="AN1508" s="81"/>
      <c r="AO1508" s="81"/>
      <c r="AP1508" s="81"/>
      <c r="AQ1508" s="81"/>
      <c r="AR1508" s="81"/>
      <c r="AS1508" s="36"/>
      <c r="AT1508" s="36"/>
      <c r="AU1508" s="36"/>
      <c r="AV1508" s="36"/>
      <c r="AW1508" s="36"/>
      <c r="AX1508" s="36"/>
      <c r="AY1508" s="36"/>
      <c r="AZ1508" s="36"/>
      <c r="BA1508" s="36"/>
      <c r="BB1508" s="36"/>
      <c r="BC1508" s="36"/>
      <c r="BD1508" s="36"/>
      <c r="BE1508" s="11"/>
      <c r="BF1508" s="11"/>
      <c r="BG1508" s="11"/>
      <c r="BH1508" s="11"/>
      <c r="BI1508" s="11"/>
      <c r="BJ1508" s="11"/>
      <c r="BK1508" s="11"/>
      <c r="BL1508" s="11"/>
      <c r="BN1508" s="36"/>
      <c r="BO1508" s="400"/>
      <c r="BP1508" s="81"/>
      <c r="BQ1508" s="81"/>
      <c r="BR1508" s="81"/>
      <c r="BS1508" s="81"/>
      <c r="BT1508" s="36"/>
      <c r="BU1508" s="36"/>
      <c r="BV1508" s="81"/>
      <c r="BW1508" s="81"/>
    </row>
    <row r="1509" spans="1:75" ht="15.75">
      <c r="A1509" s="395"/>
      <c r="B1509" s="396"/>
      <c r="C1509" s="156"/>
      <c r="D1509" s="271"/>
      <c r="E1509" s="156"/>
      <c r="F1509" s="156"/>
      <c r="G1509" s="156"/>
      <c r="H1509" s="156"/>
      <c r="I1509" s="156"/>
      <c r="J1509" s="156"/>
      <c r="K1509" s="156"/>
      <c r="L1509" s="156"/>
      <c r="M1509" s="156"/>
      <c r="N1509" s="156"/>
      <c r="O1509" s="156"/>
      <c r="P1509" s="156"/>
      <c r="Q1509" s="156"/>
      <c r="R1509" s="156"/>
      <c r="S1509" s="156"/>
      <c r="T1509" s="156"/>
      <c r="U1509" s="157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L1509" s="81"/>
      <c r="AM1509" s="81"/>
      <c r="AN1509" s="81"/>
      <c r="AO1509" s="81"/>
      <c r="AP1509" s="81"/>
      <c r="AQ1509" s="81"/>
      <c r="AR1509" s="81"/>
      <c r="AS1509" s="36"/>
      <c r="AT1509" s="36"/>
      <c r="AU1509" s="36"/>
      <c r="AV1509" s="36"/>
      <c r="AW1509" s="36"/>
      <c r="AX1509" s="36"/>
      <c r="AY1509" s="36"/>
      <c r="AZ1509" s="36"/>
      <c r="BA1509" s="36"/>
      <c r="BB1509" s="36"/>
      <c r="BC1509" s="36"/>
      <c r="BD1509" s="36"/>
      <c r="BE1509" s="11"/>
      <c r="BF1509" s="11"/>
      <c r="BG1509" s="11"/>
      <c r="BH1509" s="11"/>
      <c r="BI1509" s="11"/>
      <c r="BJ1509" s="11"/>
      <c r="BK1509" s="11"/>
      <c r="BL1509" s="11"/>
      <c r="BN1509" s="36"/>
      <c r="BO1509" s="400"/>
      <c r="BP1509" s="81"/>
      <c r="BQ1509" s="81"/>
      <c r="BR1509" s="81"/>
      <c r="BS1509" s="81"/>
      <c r="BT1509" s="36"/>
      <c r="BU1509" s="36"/>
      <c r="BV1509" s="81"/>
      <c r="BW1509" s="81"/>
    </row>
    <row r="1510" spans="1:75" ht="15.75">
      <c r="A1510" s="395"/>
      <c r="B1510" s="396"/>
      <c r="C1510" s="156"/>
      <c r="D1510" s="271"/>
      <c r="E1510" s="156"/>
      <c r="F1510" s="156"/>
      <c r="G1510" s="156"/>
      <c r="H1510" s="156"/>
      <c r="I1510" s="156"/>
      <c r="J1510" s="156"/>
      <c r="K1510" s="156"/>
      <c r="L1510" s="156"/>
      <c r="M1510" s="156"/>
      <c r="N1510" s="156"/>
      <c r="O1510" s="156"/>
      <c r="P1510" s="156"/>
      <c r="Q1510" s="156"/>
      <c r="R1510" s="156"/>
      <c r="S1510" s="156"/>
      <c r="T1510" s="156"/>
      <c r="U1510" s="157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L1510" s="81"/>
      <c r="AM1510" s="81"/>
      <c r="AN1510" s="81"/>
      <c r="AO1510" s="81"/>
      <c r="AP1510" s="81"/>
      <c r="AQ1510" s="81"/>
      <c r="AR1510" s="81"/>
      <c r="AS1510" s="36"/>
      <c r="AT1510" s="36"/>
      <c r="AU1510" s="36"/>
      <c r="AV1510" s="36"/>
      <c r="AW1510" s="36"/>
      <c r="AX1510" s="36"/>
      <c r="AY1510" s="36"/>
      <c r="AZ1510" s="36"/>
      <c r="BA1510" s="36"/>
      <c r="BB1510" s="36"/>
      <c r="BC1510" s="36"/>
      <c r="BD1510" s="36"/>
      <c r="BE1510" s="11"/>
      <c r="BF1510" s="11"/>
      <c r="BG1510" s="11"/>
      <c r="BH1510" s="11"/>
      <c r="BI1510" s="11"/>
      <c r="BJ1510" s="11"/>
      <c r="BK1510" s="11"/>
      <c r="BL1510" s="11"/>
      <c r="BN1510" s="36"/>
      <c r="BO1510" s="400"/>
      <c r="BP1510" s="81"/>
      <c r="BQ1510" s="81"/>
      <c r="BR1510" s="81"/>
      <c r="BS1510" s="81"/>
      <c r="BT1510" s="36"/>
      <c r="BU1510" s="36"/>
      <c r="BV1510" s="81"/>
      <c r="BW1510" s="81"/>
    </row>
    <row r="1511" spans="1:75" ht="15.75">
      <c r="A1511" s="395"/>
      <c r="B1511" s="396"/>
      <c r="C1511" s="156"/>
      <c r="D1511" s="271"/>
      <c r="E1511" s="156"/>
      <c r="F1511" s="156"/>
      <c r="G1511" s="156"/>
      <c r="H1511" s="156"/>
      <c r="I1511" s="156"/>
      <c r="J1511" s="156"/>
      <c r="K1511" s="156"/>
      <c r="L1511" s="156"/>
      <c r="M1511" s="156"/>
      <c r="N1511" s="156"/>
      <c r="O1511" s="156"/>
      <c r="P1511" s="156"/>
      <c r="Q1511" s="156"/>
      <c r="R1511" s="156"/>
      <c r="S1511" s="156"/>
      <c r="T1511" s="156"/>
      <c r="U1511" s="157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L1511" s="81"/>
      <c r="AM1511" s="81"/>
      <c r="AN1511" s="81"/>
      <c r="AO1511" s="81"/>
      <c r="AP1511" s="81"/>
      <c r="AQ1511" s="81"/>
      <c r="AR1511" s="81"/>
      <c r="AS1511" s="36"/>
      <c r="AT1511" s="36"/>
      <c r="AU1511" s="36"/>
      <c r="AV1511" s="36"/>
      <c r="AW1511" s="36"/>
      <c r="AX1511" s="36"/>
      <c r="AY1511" s="36"/>
      <c r="AZ1511" s="36"/>
      <c r="BA1511" s="36"/>
      <c r="BB1511" s="36"/>
      <c r="BC1511" s="36"/>
      <c r="BD1511" s="36"/>
      <c r="BE1511" s="11"/>
      <c r="BF1511" s="11"/>
      <c r="BG1511" s="11"/>
      <c r="BH1511" s="11"/>
      <c r="BI1511" s="11"/>
      <c r="BJ1511" s="11"/>
      <c r="BK1511" s="11"/>
      <c r="BL1511" s="11"/>
      <c r="BN1511" s="36"/>
      <c r="BO1511" s="400"/>
      <c r="BP1511" s="81"/>
      <c r="BQ1511" s="81"/>
      <c r="BR1511" s="81"/>
      <c r="BS1511" s="81"/>
      <c r="BT1511" s="36"/>
      <c r="BU1511" s="36"/>
      <c r="BV1511" s="81"/>
      <c r="BW1511" s="81"/>
    </row>
    <row r="1512" spans="1:75" ht="15.75">
      <c r="A1512" s="395"/>
      <c r="B1512" s="396"/>
      <c r="C1512" s="156"/>
      <c r="D1512" s="271"/>
      <c r="E1512" s="156"/>
      <c r="F1512" s="156"/>
      <c r="G1512" s="156"/>
      <c r="H1512" s="156"/>
      <c r="I1512" s="156"/>
      <c r="J1512" s="156"/>
      <c r="K1512" s="156"/>
      <c r="L1512" s="156"/>
      <c r="M1512" s="156"/>
      <c r="N1512" s="156"/>
      <c r="O1512" s="156"/>
      <c r="P1512" s="156"/>
      <c r="Q1512" s="156"/>
      <c r="R1512" s="156"/>
      <c r="S1512" s="156"/>
      <c r="T1512" s="156"/>
      <c r="U1512" s="157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L1512" s="81"/>
      <c r="AM1512" s="81"/>
      <c r="AN1512" s="81"/>
      <c r="AO1512" s="81"/>
      <c r="AP1512" s="81"/>
      <c r="AQ1512" s="81"/>
      <c r="AR1512" s="81"/>
      <c r="AS1512" s="36"/>
      <c r="AT1512" s="36"/>
      <c r="AU1512" s="36"/>
      <c r="AV1512" s="36"/>
      <c r="AW1512" s="36"/>
      <c r="AX1512" s="36"/>
      <c r="AY1512" s="36"/>
      <c r="AZ1512" s="36"/>
      <c r="BA1512" s="36"/>
      <c r="BB1512" s="36"/>
      <c r="BC1512" s="36"/>
      <c r="BD1512" s="36"/>
      <c r="BE1512" s="11"/>
      <c r="BF1512" s="11"/>
      <c r="BG1512" s="11"/>
      <c r="BH1512" s="11"/>
      <c r="BI1512" s="11"/>
      <c r="BJ1512" s="11"/>
      <c r="BK1512" s="11"/>
      <c r="BL1512" s="11"/>
      <c r="BN1512" s="36"/>
      <c r="BO1512" s="400"/>
      <c r="BP1512" s="81"/>
      <c r="BQ1512" s="81"/>
      <c r="BR1512" s="81"/>
      <c r="BS1512" s="81"/>
      <c r="BT1512" s="36"/>
      <c r="BU1512" s="36"/>
      <c r="BV1512" s="81"/>
      <c r="BW1512" s="81"/>
    </row>
    <row r="1513" spans="1:75" ht="15.75">
      <c r="A1513" s="395"/>
      <c r="B1513" s="396"/>
      <c r="C1513" s="156"/>
      <c r="D1513" s="271"/>
      <c r="E1513" s="156"/>
      <c r="F1513" s="156"/>
      <c r="G1513" s="156"/>
      <c r="H1513" s="156"/>
      <c r="I1513" s="156"/>
      <c r="J1513" s="156"/>
      <c r="K1513" s="156"/>
      <c r="L1513" s="156"/>
      <c r="M1513" s="156"/>
      <c r="N1513" s="156"/>
      <c r="O1513" s="156"/>
      <c r="P1513" s="156"/>
      <c r="Q1513" s="156"/>
      <c r="R1513" s="156"/>
      <c r="S1513" s="156"/>
      <c r="T1513" s="156"/>
      <c r="U1513" s="157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L1513" s="81"/>
      <c r="AM1513" s="81"/>
      <c r="AN1513" s="81"/>
      <c r="AO1513" s="81"/>
      <c r="AP1513" s="81"/>
      <c r="AQ1513" s="81"/>
      <c r="AR1513" s="81"/>
      <c r="AS1513" s="36"/>
      <c r="AT1513" s="36"/>
      <c r="AU1513" s="36"/>
      <c r="AV1513" s="36"/>
      <c r="AW1513" s="36"/>
      <c r="AX1513" s="36"/>
      <c r="AY1513" s="36"/>
      <c r="AZ1513" s="36"/>
      <c r="BA1513" s="36"/>
      <c r="BB1513" s="36"/>
      <c r="BC1513" s="36"/>
      <c r="BD1513" s="36"/>
      <c r="BE1513" s="11"/>
      <c r="BF1513" s="11"/>
      <c r="BG1513" s="11"/>
      <c r="BH1513" s="11"/>
      <c r="BI1513" s="11"/>
      <c r="BJ1513" s="11"/>
      <c r="BK1513" s="11"/>
      <c r="BL1513" s="11"/>
      <c r="BN1513" s="36"/>
      <c r="BO1513" s="400"/>
      <c r="BP1513" s="81"/>
      <c r="BQ1513" s="81"/>
      <c r="BR1513" s="81"/>
      <c r="BS1513" s="81"/>
      <c r="BT1513" s="36"/>
      <c r="BU1513" s="36"/>
      <c r="BV1513" s="81"/>
      <c r="BW1513" s="81"/>
    </row>
    <row r="1514" spans="1:75" ht="15.75">
      <c r="A1514" s="395"/>
      <c r="B1514" s="396"/>
      <c r="C1514" s="156"/>
      <c r="D1514" s="271"/>
      <c r="E1514" s="156"/>
      <c r="F1514" s="156"/>
      <c r="G1514" s="156"/>
      <c r="H1514" s="156"/>
      <c r="I1514" s="156"/>
      <c r="J1514" s="156"/>
      <c r="K1514" s="156"/>
      <c r="L1514" s="156"/>
      <c r="M1514" s="156"/>
      <c r="N1514" s="156"/>
      <c r="O1514" s="156"/>
      <c r="P1514" s="156"/>
      <c r="Q1514" s="156"/>
      <c r="R1514" s="156"/>
      <c r="S1514" s="156"/>
      <c r="T1514" s="156"/>
      <c r="U1514" s="157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L1514" s="81"/>
      <c r="AM1514" s="81"/>
      <c r="AN1514" s="81"/>
      <c r="AO1514" s="81"/>
      <c r="AP1514" s="81"/>
      <c r="AQ1514" s="81"/>
      <c r="AR1514" s="81"/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11"/>
      <c r="BF1514" s="11"/>
      <c r="BG1514" s="11"/>
      <c r="BH1514" s="11"/>
      <c r="BI1514" s="11"/>
      <c r="BJ1514" s="11"/>
      <c r="BK1514" s="11"/>
      <c r="BL1514" s="11"/>
      <c r="BN1514" s="36"/>
      <c r="BO1514" s="400"/>
      <c r="BP1514" s="81"/>
      <c r="BQ1514" s="81"/>
      <c r="BR1514" s="81"/>
      <c r="BS1514" s="81"/>
      <c r="BT1514" s="36"/>
      <c r="BU1514" s="36"/>
      <c r="BV1514" s="81"/>
      <c r="BW1514" s="81"/>
    </row>
    <row r="1515" spans="1:75" ht="15.75">
      <c r="A1515" s="395"/>
      <c r="B1515" s="396"/>
      <c r="C1515" s="156"/>
      <c r="D1515" s="271"/>
      <c r="E1515" s="156"/>
      <c r="F1515" s="156"/>
      <c r="G1515" s="156"/>
      <c r="H1515" s="156"/>
      <c r="I1515" s="156"/>
      <c r="J1515" s="156"/>
      <c r="K1515" s="156"/>
      <c r="L1515" s="156"/>
      <c r="M1515" s="156"/>
      <c r="N1515" s="156"/>
      <c r="O1515" s="156"/>
      <c r="P1515" s="156"/>
      <c r="Q1515" s="156"/>
      <c r="R1515" s="156"/>
      <c r="S1515" s="156"/>
      <c r="T1515" s="156"/>
      <c r="U1515" s="157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L1515" s="81"/>
      <c r="AM1515" s="81"/>
      <c r="AN1515" s="81"/>
      <c r="AO1515" s="81"/>
      <c r="AP1515" s="81"/>
      <c r="AQ1515" s="81"/>
      <c r="AR1515" s="81"/>
      <c r="AS1515" s="36"/>
      <c r="AT1515" s="36"/>
      <c r="AU1515" s="36"/>
      <c r="AV1515" s="36"/>
      <c r="AW1515" s="36"/>
      <c r="AX1515" s="36"/>
      <c r="AY1515" s="36"/>
      <c r="AZ1515" s="36"/>
      <c r="BA1515" s="36"/>
      <c r="BB1515" s="36"/>
      <c r="BC1515" s="36"/>
      <c r="BD1515" s="36"/>
      <c r="BE1515" s="11"/>
      <c r="BF1515" s="11"/>
      <c r="BG1515" s="11"/>
      <c r="BH1515" s="11"/>
      <c r="BI1515" s="11"/>
      <c r="BJ1515" s="11"/>
      <c r="BK1515" s="11"/>
      <c r="BL1515" s="11"/>
      <c r="BN1515" s="36"/>
      <c r="BO1515" s="400"/>
      <c r="BP1515" s="81"/>
      <c r="BQ1515" s="81"/>
      <c r="BR1515" s="81"/>
      <c r="BS1515" s="81"/>
      <c r="BT1515" s="36"/>
      <c r="BU1515" s="36"/>
      <c r="BV1515" s="81"/>
      <c r="BW1515" s="81"/>
    </row>
    <row r="1516" spans="1:75" ht="15.75">
      <c r="A1516" s="395"/>
      <c r="B1516" s="396"/>
      <c r="C1516" s="156"/>
      <c r="D1516" s="271"/>
      <c r="E1516" s="156"/>
      <c r="F1516" s="156"/>
      <c r="G1516" s="156"/>
      <c r="H1516" s="156"/>
      <c r="I1516" s="156"/>
      <c r="J1516" s="156"/>
      <c r="K1516" s="156"/>
      <c r="L1516" s="156"/>
      <c r="M1516" s="156"/>
      <c r="N1516" s="156"/>
      <c r="O1516" s="156"/>
      <c r="P1516" s="156"/>
      <c r="Q1516" s="156"/>
      <c r="R1516" s="156"/>
      <c r="S1516" s="156"/>
      <c r="T1516" s="156"/>
      <c r="U1516" s="157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L1516" s="81"/>
      <c r="AM1516" s="81"/>
      <c r="AN1516" s="81"/>
      <c r="AO1516" s="81"/>
      <c r="AP1516" s="81"/>
      <c r="AQ1516" s="81"/>
      <c r="AR1516" s="81"/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11"/>
      <c r="BF1516" s="11"/>
      <c r="BG1516" s="11"/>
      <c r="BH1516" s="11"/>
      <c r="BI1516" s="11"/>
      <c r="BJ1516" s="11"/>
      <c r="BK1516" s="11"/>
      <c r="BL1516" s="11"/>
      <c r="BN1516" s="36"/>
      <c r="BO1516" s="400"/>
      <c r="BP1516" s="81"/>
      <c r="BQ1516" s="81"/>
      <c r="BR1516" s="81"/>
      <c r="BS1516" s="81"/>
      <c r="BT1516" s="36"/>
      <c r="BU1516" s="36"/>
      <c r="BV1516" s="81"/>
      <c r="BW1516" s="81"/>
    </row>
    <row r="1517" spans="1:75" ht="15.75">
      <c r="A1517" s="395"/>
      <c r="B1517" s="396"/>
      <c r="C1517" s="156"/>
      <c r="D1517" s="271"/>
      <c r="E1517" s="156"/>
      <c r="F1517" s="156"/>
      <c r="G1517" s="156"/>
      <c r="H1517" s="156"/>
      <c r="I1517" s="156"/>
      <c r="J1517" s="156"/>
      <c r="K1517" s="156"/>
      <c r="L1517" s="156"/>
      <c r="M1517" s="156"/>
      <c r="N1517" s="156"/>
      <c r="O1517" s="156"/>
      <c r="P1517" s="156"/>
      <c r="Q1517" s="156"/>
      <c r="R1517" s="156"/>
      <c r="S1517" s="156"/>
      <c r="T1517" s="156"/>
      <c r="U1517" s="157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L1517" s="81"/>
      <c r="AM1517" s="81"/>
      <c r="AN1517" s="81"/>
      <c r="AO1517" s="81"/>
      <c r="AP1517" s="81"/>
      <c r="AQ1517" s="81"/>
      <c r="AR1517" s="81"/>
      <c r="AS1517" s="36"/>
      <c r="AT1517" s="36"/>
      <c r="AU1517" s="36"/>
      <c r="AV1517" s="36"/>
      <c r="AW1517" s="36"/>
      <c r="AX1517" s="36"/>
      <c r="AY1517" s="36"/>
      <c r="AZ1517" s="36"/>
      <c r="BA1517" s="36"/>
      <c r="BB1517" s="36"/>
      <c r="BC1517" s="36"/>
      <c r="BD1517" s="36"/>
      <c r="BE1517" s="11"/>
      <c r="BF1517" s="11"/>
      <c r="BG1517" s="11"/>
      <c r="BH1517" s="11"/>
      <c r="BI1517" s="11"/>
      <c r="BJ1517" s="11"/>
      <c r="BK1517" s="11"/>
      <c r="BL1517" s="11"/>
      <c r="BN1517" s="36"/>
      <c r="BO1517" s="400"/>
      <c r="BP1517" s="81"/>
      <c r="BQ1517" s="81"/>
      <c r="BR1517" s="81"/>
      <c r="BS1517" s="81"/>
      <c r="BT1517" s="36"/>
      <c r="BU1517" s="36"/>
      <c r="BV1517" s="81"/>
      <c r="BW1517" s="81"/>
    </row>
    <row r="1518" spans="1:75" ht="15.75">
      <c r="A1518" s="395"/>
      <c r="B1518" s="396"/>
      <c r="C1518" s="156"/>
      <c r="D1518" s="271"/>
      <c r="E1518" s="156"/>
      <c r="F1518" s="156"/>
      <c r="G1518" s="156"/>
      <c r="H1518" s="156"/>
      <c r="I1518" s="156"/>
      <c r="J1518" s="156"/>
      <c r="K1518" s="156"/>
      <c r="L1518" s="156"/>
      <c r="M1518" s="156"/>
      <c r="N1518" s="156"/>
      <c r="O1518" s="156"/>
      <c r="P1518" s="156"/>
      <c r="Q1518" s="156"/>
      <c r="R1518" s="156"/>
      <c r="S1518" s="156"/>
      <c r="T1518" s="156"/>
      <c r="U1518" s="157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L1518" s="81"/>
      <c r="AM1518" s="81"/>
      <c r="AN1518" s="81"/>
      <c r="AO1518" s="81"/>
      <c r="AP1518" s="81"/>
      <c r="AQ1518" s="81"/>
      <c r="AR1518" s="81"/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11"/>
      <c r="BF1518" s="11"/>
      <c r="BG1518" s="11"/>
      <c r="BH1518" s="11"/>
      <c r="BI1518" s="11"/>
      <c r="BJ1518" s="11"/>
      <c r="BK1518" s="11"/>
      <c r="BL1518" s="11"/>
      <c r="BN1518" s="36"/>
      <c r="BO1518" s="400"/>
      <c r="BP1518" s="81"/>
      <c r="BQ1518" s="81"/>
      <c r="BR1518" s="81"/>
      <c r="BS1518" s="81"/>
      <c r="BT1518" s="36"/>
      <c r="BU1518" s="36"/>
      <c r="BV1518" s="81"/>
      <c r="BW1518" s="81"/>
    </row>
    <row r="1519" spans="1:75" ht="15.75">
      <c r="A1519" s="395"/>
      <c r="B1519" s="396"/>
      <c r="C1519" s="156"/>
      <c r="D1519" s="271"/>
      <c r="E1519" s="156"/>
      <c r="F1519" s="156"/>
      <c r="G1519" s="156"/>
      <c r="H1519" s="156"/>
      <c r="I1519" s="156"/>
      <c r="J1519" s="156"/>
      <c r="K1519" s="156"/>
      <c r="L1519" s="156"/>
      <c r="M1519" s="156"/>
      <c r="N1519" s="156"/>
      <c r="O1519" s="156"/>
      <c r="P1519" s="156"/>
      <c r="Q1519" s="156"/>
      <c r="R1519" s="156"/>
      <c r="S1519" s="156"/>
      <c r="T1519" s="156"/>
      <c r="U1519" s="157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L1519" s="81"/>
      <c r="AM1519" s="81"/>
      <c r="AN1519" s="81"/>
      <c r="AO1519" s="81"/>
      <c r="AP1519" s="81"/>
      <c r="AQ1519" s="81"/>
      <c r="AR1519" s="81"/>
      <c r="AS1519" s="36"/>
      <c r="AT1519" s="36"/>
      <c r="AU1519" s="36"/>
      <c r="AV1519" s="36"/>
      <c r="AW1519" s="36"/>
      <c r="AX1519" s="36"/>
      <c r="AY1519" s="36"/>
      <c r="AZ1519" s="36"/>
      <c r="BA1519" s="36"/>
      <c r="BB1519" s="36"/>
      <c r="BC1519" s="36"/>
      <c r="BD1519" s="36"/>
      <c r="BE1519" s="11"/>
      <c r="BF1519" s="11"/>
      <c r="BG1519" s="11"/>
      <c r="BH1519" s="11"/>
      <c r="BI1519" s="11"/>
      <c r="BJ1519" s="11"/>
      <c r="BK1519" s="11"/>
      <c r="BL1519" s="11"/>
      <c r="BN1519" s="36"/>
      <c r="BO1519" s="400"/>
      <c r="BP1519" s="81"/>
      <c r="BQ1519" s="81"/>
      <c r="BR1519" s="81"/>
      <c r="BS1519" s="81"/>
      <c r="BT1519" s="36"/>
      <c r="BU1519" s="36"/>
      <c r="BV1519" s="81"/>
      <c r="BW1519" s="81"/>
    </row>
    <row r="1520" spans="1:75" ht="15.75">
      <c r="A1520" s="395"/>
      <c r="B1520" s="396"/>
      <c r="C1520" s="156"/>
      <c r="D1520" s="271"/>
      <c r="E1520" s="156"/>
      <c r="F1520" s="156"/>
      <c r="G1520" s="156"/>
      <c r="H1520" s="156"/>
      <c r="I1520" s="156"/>
      <c r="J1520" s="156"/>
      <c r="K1520" s="156"/>
      <c r="L1520" s="156"/>
      <c r="M1520" s="156"/>
      <c r="N1520" s="156"/>
      <c r="O1520" s="156"/>
      <c r="P1520" s="156"/>
      <c r="Q1520" s="156"/>
      <c r="R1520" s="156"/>
      <c r="S1520" s="156"/>
      <c r="T1520" s="156"/>
      <c r="U1520" s="157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L1520" s="81"/>
      <c r="AM1520" s="81"/>
      <c r="AN1520" s="81"/>
      <c r="AO1520" s="81"/>
      <c r="AP1520" s="81"/>
      <c r="AQ1520" s="81"/>
      <c r="AR1520" s="81"/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11"/>
      <c r="BF1520" s="11"/>
      <c r="BG1520" s="11"/>
      <c r="BH1520" s="11"/>
      <c r="BI1520" s="11"/>
      <c r="BJ1520" s="11"/>
      <c r="BK1520" s="11"/>
      <c r="BL1520" s="11"/>
      <c r="BN1520" s="36"/>
      <c r="BO1520" s="400"/>
      <c r="BP1520" s="81"/>
      <c r="BQ1520" s="81"/>
      <c r="BR1520" s="81"/>
      <c r="BS1520" s="81"/>
      <c r="BT1520" s="36"/>
      <c r="BU1520" s="36"/>
      <c r="BV1520" s="81"/>
      <c r="BW1520" s="81"/>
    </row>
    <row r="1521" spans="1:75" ht="15.75">
      <c r="A1521" s="395"/>
      <c r="B1521" s="396"/>
      <c r="C1521" s="156"/>
      <c r="D1521" s="271"/>
      <c r="E1521" s="156"/>
      <c r="F1521" s="156"/>
      <c r="G1521" s="156"/>
      <c r="H1521" s="156"/>
      <c r="I1521" s="156"/>
      <c r="J1521" s="156"/>
      <c r="K1521" s="156"/>
      <c r="L1521" s="156"/>
      <c r="M1521" s="156"/>
      <c r="N1521" s="156"/>
      <c r="O1521" s="156"/>
      <c r="P1521" s="156"/>
      <c r="Q1521" s="156"/>
      <c r="R1521" s="156"/>
      <c r="S1521" s="156"/>
      <c r="T1521" s="156"/>
      <c r="U1521" s="157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L1521" s="81"/>
      <c r="AM1521" s="81"/>
      <c r="AN1521" s="81"/>
      <c r="AO1521" s="81"/>
      <c r="AP1521" s="81"/>
      <c r="AQ1521" s="81"/>
      <c r="AR1521" s="81"/>
      <c r="AS1521" s="36"/>
      <c r="AT1521" s="36"/>
      <c r="AU1521" s="36"/>
      <c r="AV1521" s="36"/>
      <c r="AW1521" s="36"/>
      <c r="AX1521" s="36"/>
      <c r="AY1521" s="36"/>
      <c r="AZ1521" s="36"/>
      <c r="BA1521" s="36"/>
      <c r="BB1521" s="36"/>
      <c r="BC1521" s="36"/>
      <c r="BD1521" s="36"/>
      <c r="BE1521" s="11"/>
      <c r="BF1521" s="11"/>
      <c r="BG1521" s="11"/>
      <c r="BH1521" s="11"/>
      <c r="BI1521" s="11"/>
      <c r="BJ1521" s="11"/>
      <c r="BK1521" s="11"/>
      <c r="BL1521" s="11"/>
      <c r="BN1521" s="36"/>
      <c r="BO1521" s="400"/>
      <c r="BP1521" s="81"/>
      <c r="BQ1521" s="81"/>
      <c r="BR1521" s="81"/>
      <c r="BS1521" s="81"/>
      <c r="BT1521" s="36"/>
      <c r="BU1521" s="36"/>
      <c r="BV1521" s="81"/>
      <c r="BW1521" s="81"/>
    </row>
    <row r="1522" spans="1:75" ht="15.75">
      <c r="A1522" s="395"/>
      <c r="B1522" s="396"/>
      <c r="C1522" s="156"/>
      <c r="D1522" s="271"/>
      <c r="E1522" s="156"/>
      <c r="F1522" s="156"/>
      <c r="G1522" s="156"/>
      <c r="H1522" s="156"/>
      <c r="I1522" s="156"/>
      <c r="J1522" s="156"/>
      <c r="K1522" s="156"/>
      <c r="L1522" s="156"/>
      <c r="M1522" s="156"/>
      <c r="N1522" s="156"/>
      <c r="O1522" s="156"/>
      <c r="P1522" s="156"/>
      <c r="Q1522" s="156"/>
      <c r="R1522" s="156"/>
      <c r="S1522" s="156"/>
      <c r="T1522" s="156"/>
      <c r="U1522" s="157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L1522" s="81"/>
      <c r="AM1522" s="81"/>
      <c r="AN1522" s="81"/>
      <c r="AO1522" s="81"/>
      <c r="AP1522" s="81"/>
      <c r="AQ1522" s="81"/>
      <c r="AR1522" s="81"/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11"/>
      <c r="BF1522" s="11"/>
      <c r="BG1522" s="11"/>
      <c r="BH1522" s="11"/>
      <c r="BI1522" s="11"/>
      <c r="BJ1522" s="11"/>
      <c r="BK1522" s="11"/>
      <c r="BL1522" s="11"/>
      <c r="BN1522" s="36"/>
      <c r="BO1522" s="400"/>
      <c r="BP1522" s="81"/>
      <c r="BQ1522" s="81"/>
      <c r="BR1522" s="81"/>
      <c r="BS1522" s="81"/>
      <c r="BT1522" s="36"/>
      <c r="BU1522" s="36"/>
      <c r="BV1522" s="81"/>
      <c r="BW1522" s="81"/>
    </row>
    <row r="1523" spans="1:75" ht="15.75">
      <c r="A1523" s="395"/>
      <c r="B1523" s="396"/>
      <c r="C1523" s="156"/>
      <c r="D1523" s="271"/>
      <c r="E1523" s="156"/>
      <c r="F1523" s="156"/>
      <c r="G1523" s="156"/>
      <c r="H1523" s="156"/>
      <c r="I1523" s="156"/>
      <c r="J1523" s="156"/>
      <c r="K1523" s="156"/>
      <c r="L1523" s="156"/>
      <c r="M1523" s="156"/>
      <c r="N1523" s="156"/>
      <c r="O1523" s="156"/>
      <c r="P1523" s="156"/>
      <c r="Q1523" s="156"/>
      <c r="R1523" s="156"/>
      <c r="S1523" s="156"/>
      <c r="T1523" s="156"/>
      <c r="U1523" s="157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L1523" s="81"/>
      <c r="AM1523" s="81"/>
      <c r="AN1523" s="81"/>
      <c r="AO1523" s="81"/>
      <c r="AP1523" s="81"/>
      <c r="AQ1523" s="81"/>
      <c r="AR1523" s="81"/>
      <c r="AS1523" s="36"/>
      <c r="AT1523" s="36"/>
      <c r="AU1523" s="36"/>
      <c r="AV1523" s="36"/>
      <c r="AW1523" s="36"/>
      <c r="AX1523" s="36"/>
      <c r="AY1523" s="36"/>
      <c r="AZ1523" s="36"/>
      <c r="BA1523" s="36"/>
      <c r="BB1523" s="36"/>
      <c r="BC1523" s="36"/>
      <c r="BD1523" s="36"/>
      <c r="BE1523" s="11"/>
      <c r="BF1523" s="11"/>
      <c r="BG1523" s="11"/>
      <c r="BH1523" s="11"/>
      <c r="BI1523" s="11"/>
      <c r="BJ1523" s="11"/>
      <c r="BK1523" s="11"/>
      <c r="BL1523" s="11"/>
      <c r="BN1523" s="36"/>
      <c r="BO1523" s="400"/>
      <c r="BP1523" s="81"/>
      <c r="BQ1523" s="81"/>
      <c r="BR1523" s="81"/>
      <c r="BS1523" s="81"/>
      <c r="BT1523" s="36"/>
      <c r="BU1523" s="36"/>
      <c r="BV1523" s="81"/>
      <c r="BW1523" s="81"/>
    </row>
    <row r="1524" spans="1:75" ht="15.75">
      <c r="A1524" s="395"/>
      <c r="B1524" s="396"/>
      <c r="C1524" s="156"/>
      <c r="D1524" s="271"/>
      <c r="E1524" s="156"/>
      <c r="F1524" s="156"/>
      <c r="G1524" s="156"/>
      <c r="H1524" s="156"/>
      <c r="I1524" s="156"/>
      <c r="J1524" s="156"/>
      <c r="K1524" s="156"/>
      <c r="L1524" s="156"/>
      <c r="M1524" s="156"/>
      <c r="N1524" s="156"/>
      <c r="O1524" s="156"/>
      <c r="P1524" s="156"/>
      <c r="Q1524" s="156"/>
      <c r="R1524" s="156"/>
      <c r="S1524" s="156"/>
      <c r="T1524" s="156"/>
      <c r="U1524" s="157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L1524" s="81"/>
      <c r="AM1524" s="81"/>
      <c r="AN1524" s="81"/>
      <c r="AO1524" s="81"/>
      <c r="AP1524" s="81"/>
      <c r="AQ1524" s="81"/>
      <c r="AR1524" s="81"/>
      <c r="AS1524" s="36"/>
      <c r="AT1524" s="36"/>
      <c r="AU1524" s="36"/>
      <c r="AV1524" s="36"/>
      <c r="AW1524" s="36"/>
      <c r="AX1524" s="36"/>
      <c r="AY1524" s="36"/>
      <c r="AZ1524" s="36"/>
      <c r="BA1524" s="36"/>
      <c r="BB1524" s="36"/>
      <c r="BC1524" s="36"/>
      <c r="BD1524" s="36"/>
      <c r="BE1524" s="11"/>
      <c r="BF1524" s="11"/>
      <c r="BG1524" s="11"/>
      <c r="BH1524" s="11"/>
      <c r="BI1524" s="11"/>
      <c r="BJ1524" s="11"/>
      <c r="BK1524" s="11"/>
      <c r="BL1524" s="11"/>
      <c r="BN1524" s="36"/>
      <c r="BO1524" s="400"/>
      <c r="BP1524" s="81"/>
      <c r="BQ1524" s="81"/>
      <c r="BR1524" s="81"/>
      <c r="BS1524" s="81"/>
      <c r="BT1524" s="36"/>
      <c r="BU1524" s="36"/>
      <c r="BV1524" s="81"/>
      <c r="BW1524" s="81"/>
    </row>
    <row r="1525" spans="1:75" ht="15.75">
      <c r="A1525" s="395"/>
      <c r="B1525" s="396"/>
      <c r="C1525" s="156"/>
      <c r="D1525" s="271"/>
      <c r="E1525" s="156"/>
      <c r="F1525" s="156"/>
      <c r="G1525" s="156"/>
      <c r="H1525" s="156"/>
      <c r="I1525" s="156"/>
      <c r="J1525" s="156"/>
      <c r="K1525" s="156"/>
      <c r="L1525" s="156"/>
      <c r="M1525" s="156"/>
      <c r="N1525" s="156"/>
      <c r="O1525" s="156"/>
      <c r="P1525" s="156"/>
      <c r="Q1525" s="156"/>
      <c r="R1525" s="156"/>
      <c r="S1525" s="156"/>
      <c r="T1525" s="156"/>
      <c r="U1525" s="157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L1525" s="81"/>
      <c r="AM1525" s="81"/>
      <c r="AN1525" s="81"/>
      <c r="AO1525" s="81"/>
      <c r="AP1525" s="81"/>
      <c r="AQ1525" s="81"/>
      <c r="AR1525" s="81"/>
      <c r="AS1525" s="36"/>
      <c r="AT1525" s="36"/>
      <c r="AU1525" s="36"/>
      <c r="AV1525" s="36"/>
      <c r="AW1525" s="36"/>
      <c r="AX1525" s="36"/>
      <c r="AY1525" s="36"/>
      <c r="AZ1525" s="36"/>
      <c r="BA1525" s="36"/>
      <c r="BB1525" s="36"/>
      <c r="BC1525" s="36"/>
      <c r="BD1525" s="36"/>
      <c r="BE1525" s="11"/>
      <c r="BF1525" s="11"/>
      <c r="BG1525" s="11"/>
      <c r="BH1525" s="11"/>
      <c r="BI1525" s="11"/>
      <c r="BJ1525" s="11"/>
      <c r="BK1525" s="11"/>
      <c r="BL1525" s="11"/>
      <c r="BN1525" s="36"/>
      <c r="BO1525" s="400"/>
      <c r="BP1525" s="81"/>
      <c r="BQ1525" s="81"/>
      <c r="BR1525" s="81"/>
      <c r="BS1525" s="81"/>
      <c r="BT1525" s="36"/>
      <c r="BU1525" s="36"/>
      <c r="BV1525" s="81"/>
      <c r="BW1525" s="81"/>
    </row>
    <row r="1526" spans="1:75" ht="15.75">
      <c r="A1526" s="395"/>
      <c r="B1526" s="396"/>
      <c r="C1526" s="156"/>
      <c r="D1526" s="271"/>
      <c r="E1526" s="156"/>
      <c r="F1526" s="156"/>
      <c r="G1526" s="156"/>
      <c r="H1526" s="156"/>
      <c r="I1526" s="156"/>
      <c r="J1526" s="156"/>
      <c r="K1526" s="156"/>
      <c r="L1526" s="156"/>
      <c r="M1526" s="156"/>
      <c r="N1526" s="156"/>
      <c r="O1526" s="156"/>
      <c r="P1526" s="156"/>
      <c r="Q1526" s="156"/>
      <c r="R1526" s="156"/>
      <c r="S1526" s="156"/>
      <c r="T1526" s="156"/>
      <c r="U1526" s="157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L1526" s="81"/>
      <c r="AM1526" s="81"/>
      <c r="AN1526" s="81"/>
      <c r="AO1526" s="81"/>
      <c r="AP1526" s="81"/>
      <c r="AQ1526" s="81"/>
      <c r="AR1526" s="81"/>
      <c r="AS1526" s="36"/>
      <c r="AT1526" s="36"/>
      <c r="AU1526" s="36"/>
      <c r="AV1526" s="36"/>
      <c r="AW1526" s="36"/>
      <c r="AX1526" s="36"/>
      <c r="AY1526" s="36"/>
      <c r="AZ1526" s="36"/>
      <c r="BA1526" s="36"/>
      <c r="BB1526" s="36"/>
      <c r="BC1526" s="36"/>
      <c r="BD1526" s="36"/>
      <c r="BE1526" s="11"/>
      <c r="BF1526" s="11"/>
      <c r="BG1526" s="11"/>
      <c r="BH1526" s="11"/>
      <c r="BI1526" s="11"/>
      <c r="BJ1526" s="11"/>
      <c r="BK1526" s="11"/>
      <c r="BL1526" s="11"/>
      <c r="BN1526" s="36"/>
      <c r="BO1526" s="400"/>
      <c r="BP1526" s="81"/>
      <c r="BQ1526" s="81"/>
      <c r="BR1526" s="81"/>
      <c r="BS1526" s="81"/>
      <c r="BT1526" s="36"/>
      <c r="BU1526" s="36"/>
      <c r="BV1526" s="81"/>
      <c r="BW1526" s="81"/>
    </row>
    <row r="1527" spans="1:75" ht="15.75">
      <c r="A1527" s="395"/>
      <c r="B1527" s="396"/>
      <c r="C1527" s="156"/>
      <c r="D1527" s="271"/>
      <c r="E1527" s="156"/>
      <c r="F1527" s="156"/>
      <c r="G1527" s="156"/>
      <c r="H1527" s="156"/>
      <c r="I1527" s="156"/>
      <c r="J1527" s="156"/>
      <c r="K1527" s="156"/>
      <c r="L1527" s="156"/>
      <c r="M1527" s="156"/>
      <c r="N1527" s="156"/>
      <c r="O1527" s="156"/>
      <c r="P1527" s="156"/>
      <c r="Q1527" s="156"/>
      <c r="R1527" s="156"/>
      <c r="S1527" s="156"/>
      <c r="T1527" s="156"/>
      <c r="U1527" s="157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L1527" s="81"/>
      <c r="AM1527" s="81"/>
      <c r="AN1527" s="81"/>
      <c r="AO1527" s="81"/>
      <c r="AP1527" s="81"/>
      <c r="AQ1527" s="81"/>
      <c r="AR1527" s="81"/>
      <c r="AS1527" s="36"/>
      <c r="AT1527" s="36"/>
      <c r="AU1527" s="36"/>
      <c r="AV1527" s="36"/>
      <c r="AW1527" s="36"/>
      <c r="AX1527" s="36"/>
      <c r="AY1527" s="36"/>
      <c r="AZ1527" s="36"/>
      <c r="BA1527" s="36"/>
      <c r="BB1527" s="36"/>
      <c r="BC1527" s="36"/>
      <c r="BD1527" s="36"/>
      <c r="BE1527" s="11"/>
      <c r="BF1527" s="11"/>
      <c r="BG1527" s="11"/>
      <c r="BH1527" s="11"/>
      <c r="BI1527" s="11"/>
      <c r="BJ1527" s="11"/>
      <c r="BK1527" s="11"/>
      <c r="BL1527" s="11"/>
      <c r="BN1527" s="36"/>
      <c r="BO1527" s="400"/>
      <c r="BP1527" s="81"/>
      <c r="BQ1527" s="81"/>
      <c r="BR1527" s="81"/>
      <c r="BS1527" s="81"/>
      <c r="BT1527" s="36"/>
      <c r="BU1527" s="36"/>
      <c r="BV1527" s="81"/>
      <c r="BW1527" s="81"/>
    </row>
    <row r="1528" spans="1:75" ht="15.75">
      <c r="A1528" s="395"/>
      <c r="B1528" s="396"/>
      <c r="C1528" s="156"/>
      <c r="D1528" s="271"/>
      <c r="E1528" s="156"/>
      <c r="F1528" s="156"/>
      <c r="G1528" s="156"/>
      <c r="H1528" s="156"/>
      <c r="I1528" s="156"/>
      <c r="J1528" s="156"/>
      <c r="K1528" s="156"/>
      <c r="L1528" s="156"/>
      <c r="M1528" s="156"/>
      <c r="N1528" s="156"/>
      <c r="O1528" s="156"/>
      <c r="P1528" s="156"/>
      <c r="Q1528" s="156"/>
      <c r="R1528" s="156"/>
      <c r="S1528" s="156"/>
      <c r="T1528" s="156"/>
      <c r="U1528" s="157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L1528" s="81"/>
      <c r="AM1528" s="81"/>
      <c r="AN1528" s="81"/>
      <c r="AO1528" s="81"/>
      <c r="AP1528" s="81"/>
      <c r="AQ1528" s="81"/>
      <c r="AR1528" s="81"/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11"/>
      <c r="BF1528" s="11"/>
      <c r="BG1528" s="11"/>
      <c r="BH1528" s="11"/>
      <c r="BI1528" s="11"/>
      <c r="BJ1528" s="11"/>
      <c r="BK1528" s="11"/>
      <c r="BL1528" s="11"/>
      <c r="BN1528" s="36"/>
      <c r="BO1528" s="400"/>
      <c r="BP1528" s="81"/>
      <c r="BQ1528" s="81"/>
      <c r="BR1528" s="81"/>
      <c r="BS1528" s="81"/>
      <c r="BT1528" s="36"/>
      <c r="BU1528" s="36"/>
      <c r="BV1528" s="81"/>
      <c r="BW1528" s="81"/>
    </row>
    <row r="1529" spans="1:75" ht="15.75">
      <c r="A1529" s="395"/>
      <c r="B1529" s="396"/>
      <c r="C1529" s="156"/>
      <c r="D1529" s="271"/>
      <c r="E1529" s="156"/>
      <c r="F1529" s="156"/>
      <c r="G1529" s="156"/>
      <c r="H1529" s="156"/>
      <c r="I1529" s="156"/>
      <c r="J1529" s="156"/>
      <c r="K1529" s="156"/>
      <c r="L1529" s="156"/>
      <c r="M1529" s="156"/>
      <c r="N1529" s="156"/>
      <c r="O1529" s="156"/>
      <c r="P1529" s="156"/>
      <c r="Q1529" s="156"/>
      <c r="R1529" s="156"/>
      <c r="S1529" s="156"/>
      <c r="T1529" s="156"/>
      <c r="U1529" s="157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L1529" s="81"/>
      <c r="AM1529" s="81"/>
      <c r="AN1529" s="81"/>
      <c r="AO1529" s="81"/>
      <c r="AP1529" s="81"/>
      <c r="AQ1529" s="81"/>
      <c r="AR1529" s="81"/>
      <c r="AS1529" s="36"/>
      <c r="AT1529" s="36"/>
      <c r="AU1529" s="36"/>
      <c r="AV1529" s="36"/>
      <c r="AW1529" s="36"/>
      <c r="AX1529" s="36"/>
      <c r="AY1529" s="36"/>
      <c r="AZ1529" s="36"/>
      <c r="BA1529" s="36"/>
      <c r="BB1529" s="36"/>
      <c r="BC1529" s="36"/>
      <c r="BD1529" s="36"/>
      <c r="BE1529" s="11"/>
      <c r="BF1529" s="11"/>
      <c r="BG1529" s="11"/>
      <c r="BH1529" s="11"/>
      <c r="BI1529" s="11"/>
      <c r="BJ1529" s="11"/>
      <c r="BK1529" s="11"/>
      <c r="BL1529" s="11"/>
      <c r="BN1529" s="36"/>
      <c r="BO1529" s="400"/>
      <c r="BP1529" s="81"/>
      <c r="BQ1529" s="81"/>
      <c r="BR1529" s="81"/>
      <c r="BS1529" s="81"/>
      <c r="BT1529" s="36"/>
      <c r="BU1529" s="36"/>
      <c r="BV1529" s="81"/>
      <c r="BW1529" s="81"/>
    </row>
    <row r="1530" spans="1:75" ht="15.75">
      <c r="A1530" s="395"/>
      <c r="B1530" s="396"/>
      <c r="C1530" s="156"/>
      <c r="D1530" s="271"/>
      <c r="E1530" s="156"/>
      <c r="F1530" s="156"/>
      <c r="G1530" s="156"/>
      <c r="H1530" s="156"/>
      <c r="I1530" s="156"/>
      <c r="J1530" s="156"/>
      <c r="K1530" s="156"/>
      <c r="L1530" s="156"/>
      <c r="M1530" s="156"/>
      <c r="N1530" s="156"/>
      <c r="O1530" s="156"/>
      <c r="P1530" s="156"/>
      <c r="Q1530" s="156"/>
      <c r="R1530" s="156"/>
      <c r="S1530" s="156"/>
      <c r="T1530" s="156"/>
      <c r="U1530" s="157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L1530" s="81"/>
      <c r="AM1530" s="81"/>
      <c r="AN1530" s="81"/>
      <c r="AO1530" s="81"/>
      <c r="AP1530" s="81"/>
      <c r="AQ1530" s="81"/>
      <c r="AR1530" s="81"/>
      <c r="AS1530" s="36"/>
      <c r="AT1530" s="36"/>
      <c r="AU1530" s="36"/>
      <c r="AV1530" s="36"/>
      <c r="AW1530" s="36"/>
      <c r="AX1530" s="36"/>
      <c r="AY1530" s="36"/>
      <c r="AZ1530" s="36"/>
      <c r="BA1530" s="36"/>
      <c r="BB1530" s="36"/>
      <c r="BC1530" s="36"/>
      <c r="BD1530" s="36"/>
      <c r="BE1530" s="11"/>
      <c r="BF1530" s="11"/>
      <c r="BG1530" s="11"/>
      <c r="BH1530" s="11"/>
      <c r="BI1530" s="11"/>
      <c r="BJ1530" s="11"/>
      <c r="BK1530" s="11"/>
      <c r="BL1530" s="11"/>
      <c r="BN1530" s="36"/>
      <c r="BO1530" s="400"/>
      <c r="BP1530" s="81"/>
      <c r="BQ1530" s="81"/>
      <c r="BR1530" s="81"/>
      <c r="BS1530" s="81"/>
      <c r="BT1530" s="36"/>
      <c r="BU1530" s="36"/>
      <c r="BV1530" s="81"/>
      <c r="BW1530" s="81"/>
    </row>
    <row r="1531" spans="1:75" ht="15.75">
      <c r="A1531" s="395"/>
      <c r="B1531" s="396"/>
      <c r="C1531" s="156"/>
      <c r="D1531" s="271"/>
      <c r="E1531" s="156"/>
      <c r="F1531" s="156"/>
      <c r="G1531" s="156"/>
      <c r="H1531" s="156"/>
      <c r="I1531" s="156"/>
      <c r="J1531" s="156"/>
      <c r="K1531" s="156"/>
      <c r="L1531" s="156"/>
      <c r="M1531" s="156"/>
      <c r="N1531" s="156"/>
      <c r="O1531" s="156"/>
      <c r="P1531" s="156"/>
      <c r="Q1531" s="156"/>
      <c r="R1531" s="156"/>
      <c r="S1531" s="156"/>
      <c r="T1531" s="156"/>
      <c r="U1531" s="157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L1531" s="81"/>
      <c r="AM1531" s="81"/>
      <c r="AN1531" s="81"/>
      <c r="AO1531" s="81"/>
      <c r="AP1531" s="81"/>
      <c r="AQ1531" s="81"/>
      <c r="AR1531" s="81"/>
      <c r="AS1531" s="36"/>
      <c r="AT1531" s="36"/>
      <c r="AU1531" s="36"/>
      <c r="AV1531" s="36"/>
      <c r="AW1531" s="36"/>
      <c r="AX1531" s="36"/>
      <c r="AY1531" s="36"/>
      <c r="AZ1531" s="36"/>
      <c r="BA1531" s="36"/>
      <c r="BB1531" s="36"/>
      <c r="BC1531" s="36"/>
      <c r="BD1531" s="36"/>
      <c r="BE1531" s="11"/>
      <c r="BF1531" s="11"/>
      <c r="BG1531" s="11"/>
      <c r="BH1531" s="11"/>
      <c r="BI1531" s="11"/>
      <c r="BJ1531" s="11"/>
      <c r="BK1531" s="11"/>
      <c r="BL1531" s="11"/>
      <c r="BN1531" s="36"/>
      <c r="BO1531" s="400"/>
      <c r="BP1531" s="81"/>
      <c r="BQ1531" s="81"/>
      <c r="BR1531" s="81"/>
      <c r="BS1531" s="81"/>
      <c r="BT1531" s="36"/>
      <c r="BU1531" s="36"/>
      <c r="BV1531" s="81"/>
      <c r="BW1531" s="81"/>
    </row>
    <row r="1532" spans="1:75" ht="15.75">
      <c r="A1532" s="395"/>
      <c r="B1532" s="396"/>
      <c r="C1532" s="156"/>
      <c r="D1532" s="271"/>
      <c r="E1532" s="156"/>
      <c r="F1532" s="156"/>
      <c r="G1532" s="156"/>
      <c r="H1532" s="156"/>
      <c r="I1532" s="156"/>
      <c r="J1532" s="156"/>
      <c r="K1532" s="156"/>
      <c r="L1532" s="156"/>
      <c r="M1532" s="156"/>
      <c r="N1532" s="156"/>
      <c r="O1532" s="156"/>
      <c r="P1532" s="156"/>
      <c r="Q1532" s="156"/>
      <c r="R1532" s="156"/>
      <c r="S1532" s="156"/>
      <c r="T1532" s="156"/>
      <c r="U1532" s="157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L1532" s="81"/>
      <c r="AM1532" s="81"/>
      <c r="AN1532" s="81"/>
      <c r="AO1532" s="81"/>
      <c r="AP1532" s="81"/>
      <c r="AQ1532" s="81"/>
      <c r="AR1532" s="81"/>
      <c r="AS1532" s="36"/>
      <c r="AT1532" s="36"/>
      <c r="AU1532" s="36"/>
      <c r="AV1532" s="36"/>
      <c r="AW1532" s="36"/>
      <c r="AX1532" s="36"/>
      <c r="AY1532" s="36"/>
      <c r="AZ1532" s="36"/>
      <c r="BA1532" s="36"/>
      <c r="BB1532" s="36"/>
      <c r="BC1532" s="36"/>
      <c r="BD1532" s="36"/>
      <c r="BE1532" s="11"/>
      <c r="BF1532" s="11"/>
      <c r="BG1532" s="11"/>
      <c r="BH1532" s="11"/>
      <c r="BI1532" s="11"/>
      <c r="BJ1532" s="11"/>
      <c r="BK1532" s="11"/>
      <c r="BL1532" s="11"/>
      <c r="BN1532" s="36"/>
      <c r="BO1532" s="400"/>
      <c r="BP1532" s="81"/>
      <c r="BQ1532" s="81"/>
      <c r="BR1532" s="81"/>
      <c r="BS1532" s="81"/>
      <c r="BT1532" s="36"/>
      <c r="BU1532" s="36"/>
      <c r="BV1532" s="81"/>
      <c r="BW1532" s="81"/>
    </row>
    <row r="1533" spans="1:75" ht="15.75">
      <c r="A1533" s="395"/>
      <c r="B1533" s="396"/>
      <c r="C1533" s="156"/>
      <c r="D1533" s="271"/>
      <c r="E1533" s="156"/>
      <c r="F1533" s="156"/>
      <c r="G1533" s="156"/>
      <c r="H1533" s="156"/>
      <c r="I1533" s="156"/>
      <c r="J1533" s="156"/>
      <c r="K1533" s="156"/>
      <c r="L1533" s="156"/>
      <c r="M1533" s="156"/>
      <c r="N1533" s="156"/>
      <c r="O1533" s="156"/>
      <c r="P1533" s="156"/>
      <c r="Q1533" s="156"/>
      <c r="R1533" s="156"/>
      <c r="S1533" s="156"/>
      <c r="T1533" s="156"/>
      <c r="U1533" s="157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L1533" s="81"/>
      <c r="AM1533" s="81"/>
      <c r="AN1533" s="81"/>
      <c r="AO1533" s="81"/>
      <c r="AP1533" s="81"/>
      <c r="AQ1533" s="81"/>
      <c r="AR1533" s="81"/>
      <c r="AS1533" s="36"/>
      <c r="AT1533" s="36"/>
      <c r="AU1533" s="36"/>
      <c r="AV1533" s="36"/>
      <c r="AW1533" s="36"/>
      <c r="AX1533" s="36"/>
      <c r="AY1533" s="36"/>
      <c r="AZ1533" s="36"/>
      <c r="BA1533" s="36"/>
      <c r="BB1533" s="36"/>
      <c r="BC1533" s="36"/>
      <c r="BD1533" s="36"/>
      <c r="BE1533" s="11"/>
      <c r="BF1533" s="11"/>
      <c r="BG1533" s="11"/>
      <c r="BH1533" s="11"/>
      <c r="BI1533" s="11"/>
      <c r="BJ1533" s="11"/>
      <c r="BK1533" s="11"/>
      <c r="BL1533" s="11"/>
      <c r="BN1533" s="36"/>
      <c r="BO1533" s="400"/>
      <c r="BP1533" s="81"/>
      <c r="BQ1533" s="81"/>
      <c r="BR1533" s="81"/>
      <c r="BS1533" s="81"/>
      <c r="BT1533" s="36"/>
      <c r="BU1533" s="36"/>
      <c r="BV1533" s="81"/>
      <c r="BW1533" s="81"/>
    </row>
    <row r="1534" spans="1:75" ht="15.75">
      <c r="A1534" s="395"/>
      <c r="B1534" s="396"/>
      <c r="C1534" s="156"/>
      <c r="D1534" s="271"/>
      <c r="E1534" s="156"/>
      <c r="F1534" s="156"/>
      <c r="G1534" s="156"/>
      <c r="H1534" s="156"/>
      <c r="I1534" s="156"/>
      <c r="J1534" s="156"/>
      <c r="K1534" s="156"/>
      <c r="L1534" s="156"/>
      <c r="M1534" s="156"/>
      <c r="N1534" s="156"/>
      <c r="O1534" s="156"/>
      <c r="P1534" s="156"/>
      <c r="Q1534" s="156"/>
      <c r="R1534" s="156"/>
      <c r="S1534" s="156"/>
      <c r="T1534" s="156"/>
      <c r="U1534" s="157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L1534" s="81"/>
      <c r="AM1534" s="81"/>
      <c r="AN1534" s="81"/>
      <c r="AO1534" s="81"/>
      <c r="AP1534" s="81"/>
      <c r="AQ1534" s="81"/>
      <c r="AR1534" s="81"/>
      <c r="AS1534" s="36"/>
      <c r="AT1534" s="36"/>
      <c r="AU1534" s="36"/>
      <c r="AV1534" s="36"/>
      <c r="AW1534" s="36"/>
      <c r="AX1534" s="36"/>
      <c r="AY1534" s="36"/>
      <c r="AZ1534" s="36"/>
      <c r="BA1534" s="36"/>
      <c r="BB1534" s="36"/>
      <c r="BC1534" s="36"/>
      <c r="BD1534" s="36"/>
      <c r="BE1534" s="11"/>
      <c r="BF1534" s="11"/>
      <c r="BG1534" s="11"/>
      <c r="BH1534" s="11"/>
      <c r="BI1534" s="11"/>
      <c r="BJ1534" s="11"/>
      <c r="BK1534" s="11"/>
      <c r="BL1534" s="11"/>
      <c r="BN1534" s="36"/>
      <c r="BO1534" s="400"/>
      <c r="BP1534" s="81"/>
      <c r="BQ1534" s="81"/>
      <c r="BR1534" s="81"/>
      <c r="BS1534" s="81"/>
      <c r="BT1534" s="36"/>
      <c r="BU1534" s="36"/>
      <c r="BV1534" s="81"/>
      <c r="BW1534" s="81"/>
    </row>
    <row r="1535" spans="1:75" ht="15.75">
      <c r="A1535" s="395"/>
      <c r="B1535" s="396"/>
      <c r="C1535" s="156"/>
      <c r="D1535" s="271"/>
      <c r="E1535" s="156"/>
      <c r="F1535" s="156"/>
      <c r="G1535" s="156"/>
      <c r="H1535" s="156"/>
      <c r="I1535" s="156"/>
      <c r="J1535" s="156"/>
      <c r="K1535" s="156"/>
      <c r="L1535" s="156"/>
      <c r="M1535" s="156"/>
      <c r="N1535" s="156"/>
      <c r="O1535" s="156"/>
      <c r="P1535" s="156"/>
      <c r="Q1535" s="156"/>
      <c r="R1535" s="156"/>
      <c r="S1535" s="156"/>
      <c r="T1535" s="156"/>
      <c r="U1535" s="157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L1535" s="81"/>
      <c r="AM1535" s="81"/>
      <c r="AN1535" s="81"/>
      <c r="AO1535" s="81"/>
      <c r="AP1535" s="81"/>
      <c r="AQ1535" s="81"/>
      <c r="AR1535" s="81"/>
      <c r="AS1535" s="36"/>
      <c r="AT1535" s="36"/>
      <c r="AU1535" s="36"/>
      <c r="AV1535" s="36"/>
      <c r="AW1535" s="36"/>
      <c r="AX1535" s="36"/>
      <c r="AY1535" s="36"/>
      <c r="AZ1535" s="36"/>
      <c r="BA1535" s="36"/>
      <c r="BB1535" s="36"/>
      <c r="BC1535" s="36"/>
      <c r="BD1535" s="36"/>
      <c r="BE1535" s="11"/>
      <c r="BF1535" s="11"/>
      <c r="BG1535" s="11"/>
      <c r="BH1535" s="11"/>
      <c r="BI1535" s="11"/>
      <c r="BJ1535" s="11"/>
      <c r="BK1535" s="11"/>
      <c r="BL1535" s="11"/>
      <c r="BN1535" s="36"/>
      <c r="BO1535" s="400"/>
      <c r="BP1535" s="81"/>
      <c r="BQ1535" s="81"/>
      <c r="BR1535" s="81"/>
      <c r="BS1535" s="81"/>
      <c r="BT1535" s="36"/>
      <c r="BU1535" s="36"/>
      <c r="BV1535" s="81"/>
      <c r="BW1535" s="81"/>
    </row>
    <row r="1536" spans="1:75" ht="15.75">
      <c r="A1536" s="395"/>
      <c r="B1536" s="396"/>
      <c r="C1536" s="156"/>
      <c r="D1536" s="271"/>
      <c r="E1536" s="156"/>
      <c r="F1536" s="156"/>
      <c r="G1536" s="156"/>
      <c r="H1536" s="156"/>
      <c r="I1536" s="156"/>
      <c r="J1536" s="156"/>
      <c r="K1536" s="156"/>
      <c r="L1536" s="156"/>
      <c r="M1536" s="156"/>
      <c r="N1536" s="156"/>
      <c r="O1536" s="156"/>
      <c r="P1536" s="156"/>
      <c r="Q1536" s="156"/>
      <c r="R1536" s="156"/>
      <c r="S1536" s="156"/>
      <c r="T1536" s="156"/>
      <c r="U1536" s="157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L1536" s="81"/>
      <c r="AM1536" s="81"/>
      <c r="AN1536" s="81"/>
      <c r="AO1536" s="81"/>
      <c r="AP1536" s="81"/>
      <c r="AQ1536" s="81"/>
      <c r="AR1536" s="81"/>
      <c r="AS1536" s="36"/>
      <c r="AT1536" s="36"/>
      <c r="AU1536" s="36"/>
      <c r="AV1536" s="36"/>
      <c r="AW1536" s="36"/>
      <c r="AX1536" s="36"/>
      <c r="AY1536" s="36"/>
      <c r="AZ1536" s="36"/>
      <c r="BA1536" s="36"/>
      <c r="BB1536" s="36"/>
      <c r="BC1536" s="36"/>
      <c r="BD1536" s="36"/>
      <c r="BE1536" s="11"/>
      <c r="BF1536" s="11"/>
      <c r="BG1536" s="11"/>
      <c r="BH1536" s="11"/>
      <c r="BI1536" s="11"/>
      <c r="BJ1536" s="11"/>
      <c r="BK1536" s="11"/>
      <c r="BL1536" s="11"/>
      <c r="BN1536" s="36"/>
      <c r="BO1536" s="400"/>
      <c r="BP1536" s="81"/>
      <c r="BQ1536" s="81"/>
      <c r="BR1536" s="81"/>
      <c r="BS1536" s="81"/>
      <c r="BT1536" s="36"/>
      <c r="BU1536" s="36"/>
      <c r="BV1536" s="81"/>
      <c r="BW1536" s="81"/>
    </row>
    <row r="1537" spans="1:75" ht="15.75">
      <c r="A1537" s="395"/>
      <c r="B1537" s="396"/>
      <c r="C1537" s="156"/>
      <c r="D1537" s="271"/>
      <c r="E1537" s="156"/>
      <c r="F1537" s="156"/>
      <c r="G1537" s="156"/>
      <c r="H1537" s="156"/>
      <c r="I1537" s="156"/>
      <c r="J1537" s="156"/>
      <c r="K1537" s="156"/>
      <c r="L1537" s="156"/>
      <c r="M1537" s="156"/>
      <c r="N1537" s="156"/>
      <c r="O1537" s="156"/>
      <c r="P1537" s="156"/>
      <c r="Q1537" s="156"/>
      <c r="R1537" s="156"/>
      <c r="S1537" s="156"/>
      <c r="T1537" s="156"/>
      <c r="U1537" s="157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L1537" s="81"/>
      <c r="AM1537" s="81"/>
      <c r="AN1537" s="81"/>
      <c r="AO1537" s="81"/>
      <c r="AP1537" s="81"/>
      <c r="AQ1537" s="81"/>
      <c r="AR1537" s="81"/>
      <c r="AS1537" s="36"/>
      <c r="AT1537" s="36"/>
      <c r="AU1537" s="36"/>
      <c r="AV1537" s="36"/>
      <c r="AW1537" s="36"/>
      <c r="AX1537" s="36"/>
      <c r="AY1537" s="36"/>
      <c r="AZ1537" s="36"/>
      <c r="BA1537" s="36"/>
      <c r="BB1537" s="36"/>
      <c r="BC1537" s="36"/>
      <c r="BD1537" s="36"/>
      <c r="BE1537" s="11"/>
      <c r="BF1537" s="11"/>
      <c r="BG1537" s="11"/>
      <c r="BH1537" s="11"/>
      <c r="BI1537" s="11"/>
      <c r="BJ1537" s="11"/>
      <c r="BK1537" s="11"/>
      <c r="BL1537" s="11"/>
      <c r="BN1537" s="36"/>
      <c r="BO1537" s="400"/>
      <c r="BP1537" s="81"/>
      <c r="BQ1537" s="81"/>
      <c r="BR1537" s="81"/>
      <c r="BS1537" s="81"/>
      <c r="BT1537" s="36"/>
      <c r="BU1537" s="36"/>
      <c r="BV1537" s="81"/>
      <c r="BW1537" s="81"/>
    </row>
    <row r="1538" spans="1:75" ht="15.75">
      <c r="A1538" s="395"/>
      <c r="B1538" s="396"/>
      <c r="C1538" s="156"/>
      <c r="D1538" s="271"/>
      <c r="E1538" s="156"/>
      <c r="F1538" s="156"/>
      <c r="G1538" s="156"/>
      <c r="H1538" s="156"/>
      <c r="I1538" s="156"/>
      <c r="J1538" s="156"/>
      <c r="K1538" s="156"/>
      <c r="L1538" s="156"/>
      <c r="M1538" s="156"/>
      <c r="N1538" s="156"/>
      <c r="O1538" s="156"/>
      <c r="P1538" s="156"/>
      <c r="Q1538" s="156"/>
      <c r="R1538" s="156"/>
      <c r="S1538" s="156"/>
      <c r="T1538" s="156"/>
      <c r="U1538" s="157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L1538" s="81"/>
      <c r="AM1538" s="81"/>
      <c r="AN1538" s="81"/>
      <c r="AO1538" s="81"/>
      <c r="AP1538" s="81"/>
      <c r="AQ1538" s="81"/>
      <c r="AR1538" s="81"/>
      <c r="AS1538" s="36"/>
      <c r="AT1538" s="36"/>
      <c r="AU1538" s="36"/>
      <c r="AV1538" s="36"/>
      <c r="AW1538" s="36"/>
      <c r="AX1538" s="36"/>
      <c r="AY1538" s="36"/>
      <c r="AZ1538" s="36"/>
      <c r="BA1538" s="36"/>
      <c r="BB1538" s="36"/>
      <c r="BC1538" s="36"/>
      <c r="BD1538" s="36"/>
      <c r="BE1538" s="11"/>
      <c r="BF1538" s="11"/>
      <c r="BG1538" s="11"/>
      <c r="BH1538" s="11"/>
      <c r="BI1538" s="11"/>
      <c r="BJ1538" s="11"/>
      <c r="BK1538" s="11"/>
      <c r="BL1538" s="11"/>
      <c r="BN1538" s="36"/>
      <c r="BO1538" s="400"/>
      <c r="BP1538" s="81"/>
      <c r="BQ1538" s="81"/>
      <c r="BR1538" s="81"/>
      <c r="BS1538" s="81"/>
      <c r="BT1538" s="36"/>
      <c r="BU1538" s="36"/>
      <c r="BV1538" s="81"/>
      <c r="BW1538" s="81"/>
    </row>
    <row r="1539" spans="1:75" ht="15.75">
      <c r="A1539" s="395"/>
      <c r="B1539" s="396"/>
      <c r="C1539" s="156"/>
      <c r="D1539" s="271"/>
      <c r="E1539" s="156"/>
      <c r="F1539" s="156"/>
      <c r="G1539" s="156"/>
      <c r="H1539" s="156"/>
      <c r="I1539" s="156"/>
      <c r="J1539" s="156"/>
      <c r="K1539" s="156"/>
      <c r="L1539" s="156"/>
      <c r="M1539" s="156"/>
      <c r="N1539" s="156"/>
      <c r="O1539" s="156"/>
      <c r="P1539" s="156"/>
      <c r="Q1539" s="156"/>
      <c r="R1539" s="156"/>
      <c r="S1539" s="156"/>
      <c r="T1539" s="156"/>
      <c r="U1539" s="157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L1539" s="81"/>
      <c r="AM1539" s="81"/>
      <c r="AN1539" s="81"/>
      <c r="AO1539" s="81"/>
      <c r="AP1539" s="81"/>
      <c r="AQ1539" s="81"/>
      <c r="AR1539" s="81"/>
      <c r="AS1539" s="36"/>
      <c r="AT1539" s="36"/>
      <c r="AU1539" s="36"/>
      <c r="AV1539" s="36"/>
      <c r="AW1539" s="36"/>
      <c r="AX1539" s="36"/>
      <c r="AY1539" s="36"/>
      <c r="AZ1539" s="36"/>
      <c r="BA1539" s="36"/>
      <c r="BB1539" s="36"/>
      <c r="BC1539" s="36"/>
      <c r="BD1539" s="36"/>
      <c r="BE1539" s="11"/>
      <c r="BF1539" s="11"/>
      <c r="BG1539" s="11"/>
      <c r="BH1539" s="11"/>
      <c r="BI1539" s="11"/>
      <c r="BJ1539" s="11"/>
      <c r="BK1539" s="11"/>
      <c r="BL1539" s="11"/>
      <c r="BN1539" s="36"/>
      <c r="BO1539" s="400"/>
      <c r="BP1539" s="81"/>
      <c r="BQ1539" s="81"/>
      <c r="BR1539" s="81"/>
      <c r="BS1539" s="81"/>
      <c r="BT1539" s="36"/>
      <c r="BU1539" s="36"/>
      <c r="BV1539" s="81"/>
      <c r="BW1539" s="81"/>
    </row>
    <row r="1540" spans="1:75" ht="15.75">
      <c r="A1540" s="395"/>
      <c r="B1540" s="396"/>
      <c r="C1540" s="156"/>
      <c r="D1540" s="271"/>
      <c r="E1540" s="156"/>
      <c r="F1540" s="156"/>
      <c r="G1540" s="156"/>
      <c r="H1540" s="156"/>
      <c r="I1540" s="156"/>
      <c r="J1540" s="156"/>
      <c r="K1540" s="156"/>
      <c r="L1540" s="156"/>
      <c r="M1540" s="156"/>
      <c r="N1540" s="156"/>
      <c r="O1540" s="156"/>
      <c r="P1540" s="156"/>
      <c r="Q1540" s="156"/>
      <c r="R1540" s="156"/>
      <c r="S1540" s="156"/>
      <c r="T1540" s="156"/>
      <c r="U1540" s="157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L1540" s="81"/>
      <c r="AM1540" s="81"/>
      <c r="AN1540" s="81"/>
      <c r="AO1540" s="81"/>
      <c r="AP1540" s="81"/>
      <c r="AQ1540" s="81"/>
      <c r="AR1540" s="81"/>
      <c r="AS1540" s="36"/>
      <c r="AT1540" s="36"/>
      <c r="AU1540" s="36"/>
      <c r="AV1540" s="36"/>
      <c r="AW1540" s="36"/>
      <c r="AX1540" s="36"/>
      <c r="AY1540" s="36"/>
      <c r="AZ1540" s="36"/>
      <c r="BA1540" s="36"/>
      <c r="BB1540" s="36"/>
      <c r="BC1540" s="36"/>
      <c r="BD1540" s="36"/>
      <c r="BE1540" s="11"/>
      <c r="BF1540" s="11"/>
      <c r="BG1540" s="11"/>
      <c r="BH1540" s="11"/>
      <c r="BI1540" s="11"/>
      <c r="BJ1540" s="11"/>
      <c r="BK1540" s="11"/>
      <c r="BL1540" s="11"/>
      <c r="BN1540" s="36"/>
      <c r="BO1540" s="400"/>
      <c r="BP1540" s="81"/>
      <c r="BQ1540" s="81"/>
      <c r="BR1540" s="81"/>
      <c r="BS1540" s="81"/>
      <c r="BT1540" s="36"/>
      <c r="BU1540" s="36"/>
      <c r="BV1540" s="81"/>
      <c r="BW1540" s="81"/>
    </row>
    <row r="1541" spans="1:75" ht="15.75">
      <c r="A1541" s="395"/>
      <c r="B1541" s="396"/>
      <c r="C1541" s="156"/>
      <c r="D1541" s="271"/>
      <c r="E1541" s="156"/>
      <c r="F1541" s="156"/>
      <c r="G1541" s="156"/>
      <c r="H1541" s="156"/>
      <c r="I1541" s="156"/>
      <c r="J1541" s="156"/>
      <c r="K1541" s="156"/>
      <c r="L1541" s="156"/>
      <c r="M1541" s="156"/>
      <c r="N1541" s="156"/>
      <c r="O1541" s="156"/>
      <c r="P1541" s="156"/>
      <c r="Q1541" s="156"/>
      <c r="R1541" s="156"/>
      <c r="S1541" s="156"/>
      <c r="T1541" s="156"/>
      <c r="U1541" s="157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L1541" s="81"/>
      <c r="AM1541" s="81"/>
      <c r="AN1541" s="81"/>
      <c r="AO1541" s="81"/>
      <c r="AP1541" s="81"/>
      <c r="AQ1541" s="81"/>
      <c r="AR1541" s="81"/>
      <c r="AS1541" s="36"/>
      <c r="AT1541" s="36"/>
      <c r="AU1541" s="36"/>
      <c r="AV1541" s="36"/>
      <c r="AW1541" s="36"/>
      <c r="AX1541" s="36"/>
      <c r="AY1541" s="36"/>
      <c r="AZ1541" s="36"/>
      <c r="BA1541" s="36"/>
      <c r="BB1541" s="36"/>
      <c r="BC1541" s="36"/>
      <c r="BD1541" s="36"/>
      <c r="BE1541" s="11"/>
      <c r="BF1541" s="11"/>
      <c r="BG1541" s="11"/>
      <c r="BH1541" s="11"/>
      <c r="BI1541" s="11"/>
      <c r="BJ1541" s="11"/>
      <c r="BK1541" s="11"/>
      <c r="BL1541" s="11"/>
      <c r="BN1541" s="36"/>
      <c r="BO1541" s="400"/>
      <c r="BP1541" s="81"/>
      <c r="BQ1541" s="81"/>
      <c r="BR1541" s="81"/>
      <c r="BS1541" s="81"/>
      <c r="BT1541" s="36"/>
      <c r="BU1541" s="36"/>
      <c r="BV1541" s="81"/>
      <c r="BW1541" s="81"/>
    </row>
    <row r="1542" spans="1:75" ht="15.75">
      <c r="A1542" s="395"/>
      <c r="B1542" s="396"/>
      <c r="C1542" s="156"/>
      <c r="D1542" s="271"/>
      <c r="E1542" s="156"/>
      <c r="F1542" s="156"/>
      <c r="G1542" s="156"/>
      <c r="H1542" s="156"/>
      <c r="I1542" s="156"/>
      <c r="J1542" s="156"/>
      <c r="K1542" s="156"/>
      <c r="L1542" s="156"/>
      <c r="M1542" s="156"/>
      <c r="N1542" s="156"/>
      <c r="O1542" s="156"/>
      <c r="P1542" s="156"/>
      <c r="Q1542" s="156"/>
      <c r="R1542" s="156"/>
      <c r="S1542" s="156"/>
      <c r="T1542" s="156"/>
      <c r="U1542" s="157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L1542" s="81"/>
      <c r="AM1542" s="81"/>
      <c r="AN1542" s="81"/>
      <c r="AO1542" s="81"/>
      <c r="AP1542" s="81"/>
      <c r="AQ1542" s="81"/>
      <c r="AR1542" s="81"/>
      <c r="AS1542" s="36"/>
      <c r="AT1542" s="36"/>
      <c r="AU1542" s="36"/>
      <c r="AV1542" s="36"/>
      <c r="AW1542" s="36"/>
      <c r="AX1542" s="36"/>
      <c r="AY1542" s="36"/>
      <c r="AZ1542" s="36"/>
      <c r="BA1542" s="36"/>
      <c r="BB1542" s="36"/>
      <c r="BC1542" s="36"/>
      <c r="BD1542" s="36"/>
      <c r="BE1542" s="11"/>
      <c r="BF1542" s="11"/>
      <c r="BG1542" s="11"/>
      <c r="BH1542" s="11"/>
      <c r="BI1542" s="11"/>
      <c r="BJ1542" s="11"/>
      <c r="BK1542" s="11"/>
      <c r="BL1542" s="11"/>
      <c r="BN1542" s="36"/>
      <c r="BO1542" s="400"/>
      <c r="BP1542" s="81"/>
      <c r="BQ1542" s="81"/>
      <c r="BR1542" s="81"/>
      <c r="BS1542" s="81"/>
      <c r="BT1542" s="36"/>
      <c r="BU1542" s="36"/>
      <c r="BV1542" s="81"/>
      <c r="BW1542" s="81"/>
    </row>
    <row r="1543" spans="1:75" ht="15.75">
      <c r="A1543" s="395"/>
      <c r="B1543" s="396"/>
      <c r="C1543" s="156"/>
      <c r="D1543" s="271"/>
      <c r="E1543" s="156"/>
      <c r="F1543" s="156"/>
      <c r="G1543" s="156"/>
      <c r="H1543" s="156"/>
      <c r="I1543" s="156"/>
      <c r="J1543" s="156"/>
      <c r="K1543" s="156"/>
      <c r="L1543" s="156"/>
      <c r="M1543" s="156"/>
      <c r="N1543" s="156"/>
      <c r="O1543" s="156"/>
      <c r="P1543" s="156"/>
      <c r="Q1543" s="156"/>
      <c r="R1543" s="156"/>
      <c r="S1543" s="156"/>
      <c r="T1543" s="156"/>
      <c r="U1543" s="157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L1543" s="81"/>
      <c r="AM1543" s="81"/>
      <c r="AN1543" s="81"/>
      <c r="AO1543" s="81"/>
      <c r="AP1543" s="81"/>
      <c r="AQ1543" s="81"/>
      <c r="AR1543" s="81"/>
      <c r="AS1543" s="36"/>
      <c r="AT1543" s="36"/>
      <c r="AU1543" s="36"/>
      <c r="AV1543" s="36"/>
      <c r="AW1543" s="36"/>
      <c r="AX1543" s="36"/>
      <c r="AY1543" s="36"/>
      <c r="AZ1543" s="36"/>
      <c r="BA1543" s="36"/>
      <c r="BB1543" s="36"/>
      <c r="BC1543" s="36"/>
      <c r="BD1543" s="36"/>
      <c r="BE1543" s="11"/>
      <c r="BF1543" s="11"/>
      <c r="BG1543" s="11"/>
      <c r="BH1543" s="11"/>
      <c r="BI1543" s="11"/>
      <c r="BJ1543" s="11"/>
      <c r="BK1543" s="11"/>
      <c r="BL1543" s="11"/>
      <c r="BN1543" s="36"/>
      <c r="BO1543" s="400"/>
      <c r="BP1543" s="81"/>
      <c r="BQ1543" s="81"/>
      <c r="BR1543" s="81"/>
      <c r="BS1543" s="81"/>
      <c r="BT1543" s="36"/>
      <c r="BU1543" s="36"/>
      <c r="BV1543" s="81"/>
      <c r="BW1543" s="81"/>
    </row>
    <row r="1544" spans="1:75" ht="15.75">
      <c r="A1544" s="395"/>
      <c r="B1544" s="396"/>
      <c r="C1544" s="156"/>
      <c r="D1544" s="271"/>
      <c r="E1544" s="156"/>
      <c r="F1544" s="156"/>
      <c r="G1544" s="156"/>
      <c r="H1544" s="156"/>
      <c r="I1544" s="156"/>
      <c r="J1544" s="156"/>
      <c r="K1544" s="156"/>
      <c r="L1544" s="156"/>
      <c r="M1544" s="156"/>
      <c r="N1544" s="156"/>
      <c r="O1544" s="156"/>
      <c r="P1544" s="156"/>
      <c r="Q1544" s="156"/>
      <c r="R1544" s="156"/>
      <c r="S1544" s="156"/>
      <c r="T1544" s="156"/>
      <c r="U1544" s="157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L1544" s="81"/>
      <c r="AM1544" s="81"/>
      <c r="AN1544" s="81"/>
      <c r="AO1544" s="81"/>
      <c r="AP1544" s="81"/>
      <c r="AQ1544" s="81"/>
      <c r="AR1544" s="81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11"/>
      <c r="BF1544" s="11"/>
      <c r="BG1544" s="11"/>
      <c r="BH1544" s="11"/>
      <c r="BI1544" s="11"/>
      <c r="BJ1544" s="11"/>
      <c r="BK1544" s="11"/>
      <c r="BL1544" s="11"/>
      <c r="BN1544" s="36"/>
      <c r="BO1544" s="400"/>
      <c r="BP1544" s="81"/>
      <c r="BQ1544" s="81"/>
      <c r="BR1544" s="81"/>
      <c r="BS1544" s="81"/>
      <c r="BT1544" s="36"/>
      <c r="BU1544" s="36"/>
      <c r="BV1544" s="81"/>
      <c r="BW1544" s="81"/>
    </row>
    <row r="1545" spans="1:75" ht="15.75">
      <c r="A1545" s="395"/>
      <c r="B1545" s="396"/>
      <c r="C1545" s="156"/>
      <c r="D1545" s="271"/>
      <c r="E1545" s="156"/>
      <c r="F1545" s="156"/>
      <c r="G1545" s="156"/>
      <c r="H1545" s="156"/>
      <c r="I1545" s="156"/>
      <c r="J1545" s="156"/>
      <c r="K1545" s="156"/>
      <c r="L1545" s="156"/>
      <c r="M1545" s="156"/>
      <c r="N1545" s="156"/>
      <c r="O1545" s="156"/>
      <c r="P1545" s="156"/>
      <c r="Q1545" s="156"/>
      <c r="R1545" s="156"/>
      <c r="S1545" s="156"/>
      <c r="T1545" s="156"/>
      <c r="U1545" s="157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L1545" s="81"/>
      <c r="AM1545" s="81"/>
      <c r="AN1545" s="81"/>
      <c r="AO1545" s="81"/>
      <c r="AP1545" s="81"/>
      <c r="AQ1545" s="81"/>
      <c r="AR1545" s="81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11"/>
      <c r="BF1545" s="11"/>
      <c r="BG1545" s="11"/>
      <c r="BH1545" s="11"/>
      <c r="BI1545" s="11"/>
      <c r="BJ1545" s="11"/>
      <c r="BK1545" s="11"/>
      <c r="BL1545" s="11"/>
      <c r="BN1545" s="36"/>
      <c r="BO1545" s="400"/>
      <c r="BP1545" s="81"/>
      <c r="BQ1545" s="81"/>
      <c r="BR1545" s="81"/>
      <c r="BS1545" s="81"/>
      <c r="BT1545" s="36"/>
      <c r="BU1545" s="36"/>
      <c r="BV1545" s="81"/>
      <c r="BW1545" s="81"/>
    </row>
    <row r="1546" spans="1:75" ht="15.75">
      <c r="A1546" s="395"/>
      <c r="B1546" s="396"/>
      <c r="C1546" s="156"/>
      <c r="D1546" s="271"/>
      <c r="E1546" s="156"/>
      <c r="F1546" s="156"/>
      <c r="G1546" s="156"/>
      <c r="H1546" s="156"/>
      <c r="I1546" s="156"/>
      <c r="J1546" s="156"/>
      <c r="K1546" s="156"/>
      <c r="L1546" s="156"/>
      <c r="M1546" s="156"/>
      <c r="N1546" s="156"/>
      <c r="O1546" s="156"/>
      <c r="P1546" s="156"/>
      <c r="Q1546" s="156"/>
      <c r="R1546" s="156"/>
      <c r="S1546" s="156"/>
      <c r="T1546" s="156"/>
      <c r="U1546" s="157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L1546" s="81"/>
      <c r="AM1546" s="81"/>
      <c r="AN1546" s="81"/>
      <c r="AO1546" s="81"/>
      <c r="AP1546" s="81"/>
      <c r="AQ1546" s="81"/>
      <c r="AR1546" s="81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11"/>
      <c r="BF1546" s="11"/>
      <c r="BG1546" s="11"/>
      <c r="BH1546" s="11"/>
      <c r="BI1546" s="11"/>
      <c r="BJ1546" s="11"/>
      <c r="BK1546" s="11"/>
      <c r="BL1546" s="11"/>
      <c r="BN1546" s="36"/>
      <c r="BO1546" s="400"/>
      <c r="BP1546" s="81"/>
      <c r="BQ1546" s="81"/>
      <c r="BR1546" s="81"/>
      <c r="BS1546" s="81"/>
      <c r="BT1546" s="36"/>
      <c r="BU1546" s="36"/>
      <c r="BV1546" s="81"/>
      <c r="BW1546" s="81"/>
    </row>
    <row r="1547" spans="1:75" ht="15.75">
      <c r="A1547" s="395"/>
      <c r="B1547" s="396"/>
      <c r="C1547" s="156"/>
      <c r="D1547" s="271"/>
      <c r="E1547" s="156"/>
      <c r="F1547" s="156"/>
      <c r="G1547" s="156"/>
      <c r="H1547" s="156"/>
      <c r="I1547" s="156"/>
      <c r="J1547" s="156"/>
      <c r="K1547" s="156"/>
      <c r="L1547" s="156"/>
      <c r="M1547" s="156"/>
      <c r="N1547" s="156"/>
      <c r="O1547" s="156"/>
      <c r="P1547" s="156"/>
      <c r="Q1547" s="156"/>
      <c r="R1547" s="156"/>
      <c r="S1547" s="156"/>
      <c r="T1547" s="156"/>
      <c r="U1547" s="157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L1547" s="81"/>
      <c r="AM1547" s="81"/>
      <c r="AN1547" s="81"/>
      <c r="AO1547" s="81"/>
      <c r="AP1547" s="81"/>
      <c r="AQ1547" s="81"/>
      <c r="AR1547" s="81"/>
      <c r="AS1547" s="36"/>
      <c r="AT1547" s="36"/>
      <c r="AU1547" s="36"/>
      <c r="AV1547" s="36"/>
      <c r="AW1547" s="36"/>
      <c r="AX1547" s="36"/>
      <c r="AY1547" s="36"/>
      <c r="AZ1547" s="36"/>
      <c r="BA1547" s="36"/>
      <c r="BB1547" s="36"/>
      <c r="BC1547" s="36"/>
      <c r="BD1547" s="36"/>
      <c r="BE1547" s="11"/>
      <c r="BF1547" s="11"/>
      <c r="BG1547" s="11"/>
      <c r="BH1547" s="11"/>
      <c r="BI1547" s="11"/>
      <c r="BJ1547" s="11"/>
      <c r="BK1547" s="11"/>
      <c r="BL1547" s="11"/>
      <c r="BN1547" s="36"/>
      <c r="BO1547" s="400"/>
      <c r="BP1547" s="81"/>
      <c r="BQ1547" s="81"/>
      <c r="BR1547" s="81"/>
      <c r="BS1547" s="81"/>
      <c r="BT1547" s="36"/>
      <c r="BU1547" s="36"/>
      <c r="BV1547" s="81"/>
      <c r="BW1547" s="81"/>
    </row>
    <row r="1548" spans="1:75" ht="15.75">
      <c r="A1548" s="395"/>
      <c r="B1548" s="396"/>
      <c r="C1548" s="156"/>
      <c r="D1548" s="271"/>
      <c r="E1548" s="156"/>
      <c r="F1548" s="156"/>
      <c r="G1548" s="156"/>
      <c r="H1548" s="156"/>
      <c r="I1548" s="156"/>
      <c r="J1548" s="156"/>
      <c r="K1548" s="156"/>
      <c r="L1548" s="156"/>
      <c r="M1548" s="156"/>
      <c r="N1548" s="156"/>
      <c r="O1548" s="156"/>
      <c r="P1548" s="156"/>
      <c r="Q1548" s="156"/>
      <c r="R1548" s="156"/>
      <c r="S1548" s="156"/>
      <c r="T1548" s="156"/>
      <c r="U1548" s="157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L1548" s="81"/>
      <c r="AM1548" s="81"/>
      <c r="AN1548" s="81"/>
      <c r="AO1548" s="81"/>
      <c r="AP1548" s="81"/>
      <c r="AQ1548" s="81"/>
      <c r="AR1548" s="81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11"/>
      <c r="BF1548" s="11"/>
      <c r="BG1548" s="11"/>
      <c r="BH1548" s="11"/>
      <c r="BI1548" s="11"/>
      <c r="BJ1548" s="11"/>
      <c r="BK1548" s="11"/>
      <c r="BL1548" s="11"/>
      <c r="BN1548" s="36"/>
      <c r="BO1548" s="400"/>
      <c r="BP1548" s="81"/>
      <c r="BQ1548" s="81"/>
      <c r="BR1548" s="81"/>
      <c r="BS1548" s="81"/>
      <c r="BT1548" s="36"/>
      <c r="BU1548" s="36"/>
      <c r="BV1548" s="81"/>
      <c r="BW1548" s="81"/>
    </row>
    <row r="1549" spans="1:75" ht="15.75">
      <c r="A1549" s="395"/>
      <c r="B1549" s="396"/>
      <c r="C1549" s="156"/>
      <c r="D1549" s="271"/>
      <c r="E1549" s="156"/>
      <c r="F1549" s="156"/>
      <c r="G1549" s="156"/>
      <c r="H1549" s="156"/>
      <c r="I1549" s="156"/>
      <c r="J1549" s="156"/>
      <c r="K1549" s="156"/>
      <c r="L1549" s="156"/>
      <c r="M1549" s="156"/>
      <c r="N1549" s="156"/>
      <c r="O1549" s="156"/>
      <c r="P1549" s="156"/>
      <c r="Q1549" s="156"/>
      <c r="R1549" s="156"/>
      <c r="S1549" s="156"/>
      <c r="T1549" s="156"/>
      <c r="U1549" s="157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L1549" s="81"/>
      <c r="AM1549" s="81"/>
      <c r="AN1549" s="81"/>
      <c r="AO1549" s="81"/>
      <c r="AP1549" s="81"/>
      <c r="AQ1549" s="81"/>
      <c r="AR1549" s="81"/>
      <c r="AS1549" s="36"/>
      <c r="AT1549" s="36"/>
      <c r="AU1549" s="36"/>
      <c r="AV1549" s="36"/>
      <c r="AW1549" s="36"/>
      <c r="AX1549" s="36"/>
      <c r="AY1549" s="36"/>
      <c r="AZ1549" s="36"/>
      <c r="BA1549" s="36"/>
      <c r="BB1549" s="36"/>
      <c r="BC1549" s="36"/>
      <c r="BD1549" s="36"/>
      <c r="BE1549" s="11"/>
      <c r="BF1549" s="11"/>
      <c r="BG1549" s="11"/>
      <c r="BH1549" s="11"/>
      <c r="BI1549" s="11"/>
      <c r="BJ1549" s="11"/>
      <c r="BK1549" s="11"/>
      <c r="BL1549" s="11"/>
      <c r="BN1549" s="36"/>
      <c r="BO1549" s="400"/>
      <c r="BP1549" s="81"/>
      <c r="BQ1549" s="81"/>
      <c r="BR1549" s="81"/>
      <c r="BS1549" s="81"/>
      <c r="BT1549" s="36"/>
      <c r="BU1549" s="36"/>
      <c r="BV1549" s="81"/>
      <c r="BW1549" s="81"/>
    </row>
    <row r="1550" spans="1:75" ht="15.75">
      <c r="A1550" s="395"/>
      <c r="B1550" s="396"/>
      <c r="C1550" s="156"/>
      <c r="D1550" s="271"/>
      <c r="E1550" s="156"/>
      <c r="F1550" s="156"/>
      <c r="G1550" s="156"/>
      <c r="H1550" s="156"/>
      <c r="I1550" s="156"/>
      <c r="J1550" s="156"/>
      <c r="K1550" s="156"/>
      <c r="L1550" s="156"/>
      <c r="M1550" s="156"/>
      <c r="N1550" s="156"/>
      <c r="O1550" s="156"/>
      <c r="P1550" s="156"/>
      <c r="Q1550" s="156"/>
      <c r="R1550" s="156"/>
      <c r="S1550" s="156"/>
      <c r="T1550" s="156"/>
      <c r="U1550" s="157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L1550" s="81"/>
      <c r="AM1550" s="81"/>
      <c r="AN1550" s="81"/>
      <c r="AO1550" s="81"/>
      <c r="AP1550" s="81"/>
      <c r="AQ1550" s="81"/>
      <c r="AR1550" s="81"/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11"/>
      <c r="BF1550" s="11"/>
      <c r="BG1550" s="11"/>
      <c r="BH1550" s="11"/>
      <c r="BI1550" s="11"/>
      <c r="BJ1550" s="11"/>
      <c r="BK1550" s="11"/>
      <c r="BL1550" s="11"/>
      <c r="BN1550" s="36"/>
      <c r="BO1550" s="400"/>
      <c r="BP1550" s="81"/>
      <c r="BQ1550" s="81"/>
      <c r="BR1550" s="81"/>
      <c r="BS1550" s="81"/>
      <c r="BT1550" s="36"/>
      <c r="BU1550" s="36"/>
      <c r="BV1550" s="81"/>
      <c r="BW1550" s="81"/>
    </row>
    <row r="1551" spans="1:75" ht="15.75">
      <c r="A1551" s="395"/>
      <c r="B1551" s="396"/>
      <c r="C1551" s="156"/>
      <c r="D1551" s="271"/>
      <c r="E1551" s="156"/>
      <c r="F1551" s="156"/>
      <c r="G1551" s="156"/>
      <c r="H1551" s="156"/>
      <c r="I1551" s="156"/>
      <c r="J1551" s="156"/>
      <c r="K1551" s="156"/>
      <c r="L1551" s="156"/>
      <c r="M1551" s="156"/>
      <c r="N1551" s="156"/>
      <c r="O1551" s="156"/>
      <c r="P1551" s="156"/>
      <c r="Q1551" s="156"/>
      <c r="R1551" s="156"/>
      <c r="S1551" s="156"/>
      <c r="T1551" s="156"/>
      <c r="U1551" s="157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L1551" s="81"/>
      <c r="AM1551" s="81"/>
      <c r="AN1551" s="81"/>
      <c r="AO1551" s="81"/>
      <c r="AP1551" s="81"/>
      <c r="AQ1551" s="81"/>
      <c r="AR1551" s="81"/>
      <c r="AS1551" s="36"/>
      <c r="AT1551" s="36"/>
      <c r="AU1551" s="36"/>
      <c r="AV1551" s="36"/>
      <c r="AW1551" s="36"/>
      <c r="AX1551" s="36"/>
      <c r="AY1551" s="36"/>
      <c r="AZ1551" s="36"/>
      <c r="BA1551" s="36"/>
      <c r="BB1551" s="36"/>
      <c r="BC1551" s="36"/>
      <c r="BD1551" s="36"/>
      <c r="BE1551" s="11"/>
      <c r="BF1551" s="11"/>
      <c r="BG1551" s="11"/>
      <c r="BH1551" s="11"/>
      <c r="BI1551" s="11"/>
      <c r="BJ1551" s="11"/>
      <c r="BK1551" s="11"/>
      <c r="BL1551" s="11"/>
      <c r="BN1551" s="36"/>
      <c r="BO1551" s="400"/>
      <c r="BP1551" s="81"/>
      <c r="BQ1551" s="81"/>
      <c r="BR1551" s="81"/>
      <c r="BS1551" s="81"/>
      <c r="BT1551" s="36"/>
      <c r="BU1551" s="36"/>
      <c r="BV1551" s="81"/>
      <c r="BW1551" s="81"/>
    </row>
    <row r="1552" spans="1:73" ht="15.75">
      <c r="A1552" s="33"/>
      <c r="B1552" s="15"/>
      <c r="V1552" s="316"/>
      <c r="W1552" s="316"/>
      <c r="X1552" s="316"/>
      <c r="Y1552" s="62"/>
      <c r="Z1552" s="62"/>
      <c r="AA1552" s="62"/>
      <c r="AB1552" s="62"/>
      <c r="AC1552" s="62"/>
      <c r="AD1552" s="62"/>
      <c r="AE1552" s="317"/>
      <c r="AF1552" s="62"/>
      <c r="AG1552" s="317"/>
      <c r="AH1552" s="318"/>
      <c r="AI1552" s="316"/>
      <c r="AJ1552" s="316"/>
      <c r="AK1552" s="111"/>
      <c r="AL1552" s="319"/>
      <c r="AM1552" s="104"/>
      <c r="AN1552" s="387"/>
      <c r="AO1552" s="104"/>
      <c r="AP1552" s="388"/>
      <c r="AQ1552" s="389"/>
      <c r="AR1552" s="389"/>
      <c r="AS1552" s="390"/>
      <c r="AT1552" s="390"/>
      <c r="AU1552" s="390"/>
      <c r="AV1552" s="390"/>
      <c r="AW1552" s="390"/>
      <c r="AX1552" s="390"/>
      <c r="AY1552" s="390"/>
      <c r="AZ1552" s="390"/>
      <c r="BA1552" s="391"/>
      <c r="BB1552" s="391"/>
      <c r="BC1552" s="391"/>
      <c r="BD1552" s="391"/>
      <c r="BE1552" s="392"/>
      <c r="BF1552" s="392"/>
      <c r="BG1552" s="392"/>
      <c r="BH1552" s="392"/>
      <c r="BI1552" s="392"/>
      <c r="BJ1552" s="392"/>
      <c r="BK1552" s="392"/>
      <c r="BL1552" s="409"/>
      <c r="BM1552" s="393"/>
      <c r="BS1552" s="394"/>
      <c r="BT1552" s="391"/>
      <c r="BU1552" s="391"/>
    </row>
    <row r="1553" spans="1:65" ht="15.75">
      <c r="A1553" s="33"/>
      <c r="B1553" s="15"/>
      <c r="BM1553" s="8"/>
    </row>
    <row r="1554" spans="1:65" ht="15.75">
      <c r="A1554" s="33"/>
      <c r="B1554" s="15"/>
      <c r="BM1554" s="8"/>
    </row>
    <row r="1555" spans="1:65" ht="15.75">
      <c r="A1555" s="33"/>
      <c r="B1555" s="15"/>
      <c r="BM1555" s="8"/>
    </row>
    <row r="1556" spans="1:65" ht="15.75">
      <c r="A1556" s="33"/>
      <c r="B1556" s="15"/>
      <c r="BM1556" s="8"/>
    </row>
    <row r="1557" spans="1:65" ht="15.75">
      <c r="A1557" s="33"/>
      <c r="B1557" s="15"/>
      <c r="BM1557" s="8"/>
    </row>
    <row r="1558" spans="1:65" ht="15.75">
      <c r="A1558" s="33"/>
      <c r="B1558" s="15"/>
      <c r="BM1558" s="8"/>
    </row>
    <row r="1559" spans="1:65" ht="15.75">
      <c r="A1559" s="33"/>
      <c r="B1559" s="15"/>
      <c r="BM1559" s="8"/>
    </row>
    <row r="1560" spans="1:65" ht="15.75">
      <c r="A1560" s="33"/>
      <c r="B1560" s="15"/>
      <c r="BM1560" s="8"/>
    </row>
    <row r="1561" spans="1:65" ht="15.75">
      <c r="A1561" s="33"/>
      <c r="B1561" s="15"/>
      <c r="BM1561" s="8"/>
    </row>
    <row r="1562" spans="1:65" ht="15.75">
      <c r="A1562" s="33"/>
      <c r="B1562" s="15"/>
      <c r="BM1562" s="8"/>
    </row>
    <row r="1563" spans="1:65" ht="15.75">
      <c r="A1563" s="33"/>
      <c r="B1563" s="15"/>
      <c r="BM1563" s="8"/>
    </row>
    <row r="1564" spans="1:65" ht="15.75">
      <c r="A1564" s="33"/>
      <c r="B1564" s="15"/>
      <c r="BM1564" s="8"/>
    </row>
    <row r="1565" spans="1:65" ht="15.75">
      <c r="A1565" s="33"/>
      <c r="B1565" s="15"/>
      <c r="BM1565" s="8"/>
    </row>
    <row r="1566" spans="1:65" ht="15.75">
      <c r="A1566" s="33"/>
      <c r="B1566" s="15"/>
      <c r="BM1566" s="8"/>
    </row>
    <row r="1567" spans="1:65" ht="15.75">
      <c r="A1567" s="33"/>
      <c r="B1567" s="15"/>
      <c r="BM1567" s="8"/>
    </row>
    <row r="1568" spans="1:65" ht="15.75">
      <c r="A1568" s="33"/>
      <c r="B1568" s="15"/>
      <c r="BM1568" s="8"/>
    </row>
    <row r="1569" spans="1:65" ht="15.75">
      <c r="A1569" s="33"/>
      <c r="B1569" s="15"/>
      <c r="BM1569" s="8"/>
    </row>
    <row r="1570" spans="1:65" ht="15.75">
      <c r="A1570" s="33"/>
      <c r="B1570" s="15"/>
      <c r="BM1570" s="8"/>
    </row>
    <row r="1571" spans="1:65" ht="15.75">
      <c r="A1571" s="33"/>
      <c r="B1571" s="15"/>
      <c r="BM1571" s="8"/>
    </row>
    <row r="1572" spans="1:65" ht="15.75">
      <c r="A1572" s="33"/>
      <c r="B1572" s="15"/>
      <c r="BM1572" s="8"/>
    </row>
    <row r="1573" spans="1:65" ht="15.75">
      <c r="A1573" s="33"/>
      <c r="B1573" s="15"/>
      <c r="BM1573" s="8"/>
    </row>
    <row r="1574" spans="1:65" ht="15.75">
      <c r="A1574" s="33"/>
      <c r="B1574" s="15"/>
      <c r="BM1574" s="8"/>
    </row>
    <row r="1575" spans="1:65" ht="15.75">
      <c r="A1575" s="33"/>
      <c r="B1575" s="15"/>
      <c r="BM1575" s="8"/>
    </row>
    <row r="1576" spans="1:65" ht="15.75">
      <c r="A1576" s="33"/>
      <c r="B1576" s="15"/>
      <c r="BM1576" s="8"/>
    </row>
    <row r="1577" spans="1:65" ht="15.75">
      <c r="A1577" s="33"/>
      <c r="B1577" s="15"/>
      <c r="BM1577" s="8"/>
    </row>
    <row r="1578" spans="1:65" ht="15.75">
      <c r="A1578" s="33"/>
      <c r="B1578" s="15"/>
      <c r="BM1578" s="8"/>
    </row>
    <row r="1579" spans="1:65" ht="15.75">
      <c r="A1579" s="33"/>
      <c r="B1579" s="15"/>
      <c r="BM1579" s="8"/>
    </row>
    <row r="1580" spans="1:65" ht="15.75">
      <c r="A1580" s="33"/>
      <c r="B1580" s="15"/>
      <c r="BM1580" s="8"/>
    </row>
    <row r="1581" spans="1:65" ht="15.75">
      <c r="A1581" s="33"/>
      <c r="B1581" s="15"/>
      <c r="BM1581" s="8"/>
    </row>
    <row r="1582" spans="1:65" ht="15.75">
      <c r="A1582" s="33"/>
      <c r="B1582" s="15"/>
      <c r="BM1582" s="8"/>
    </row>
    <row r="1583" spans="1:65" ht="15.75">
      <c r="A1583" s="33"/>
      <c r="B1583" s="15"/>
      <c r="BM1583" s="8"/>
    </row>
    <row r="1584" spans="1:65" ht="15.75">
      <c r="A1584" s="33"/>
      <c r="B1584" s="15"/>
      <c r="BM1584" s="8"/>
    </row>
    <row r="1585" spans="1:65" ht="15.75">
      <c r="A1585" s="33"/>
      <c r="B1585" s="15"/>
      <c r="BM1585" s="8"/>
    </row>
    <row r="1586" spans="1:65" ht="15.75">
      <c r="A1586" s="33"/>
      <c r="B1586" s="15"/>
      <c r="BM1586" s="8"/>
    </row>
    <row r="1587" spans="1:65" ht="15.75">
      <c r="A1587" s="33"/>
      <c r="B1587" s="15"/>
      <c r="BM1587" s="8"/>
    </row>
    <row r="1588" spans="1:65" ht="15.75">
      <c r="A1588" s="33"/>
      <c r="B1588" s="15"/>
      <c r="BM1588" s="8"/>
    </row>
    <row r="1589" spans="1:65" ht="15.75">
      <c r="A1589" s="33"/>
      <c r="B1589" s="15"/>
      <c r="BM1589" s="8"/>
    </row>
    <row r="1590" spans="1:65" ht="15.75">
      <c r="A1590" s="33"/>
      <c r="B1590" s="15"/>
      <c r="BM1590" s="8"/>
    </row>
    <row r="1591" spans="1:65" ht="15.75">
      <c r="A1591" s="33"/>
      <c r="B1591" s="15"/>
      <c r="BM1591" s="8"/>
    </row>
    <row r="1592" spans="1:65" ht="15.75">
      <c r="A1592" s="33"/>
      <c r="B1592" s="15"/>
      <c r="BM1592" s="8"/>
    </row>
    <row r="1593" spans="1:65" ht="15.75">
      <c r="A1593" s="33"/>
      <c r="B1593" s="15"/>
      <c r="BM1593" s="8"/>
    </row>
    <row r="1594" spans="1:65" ht="15.75">
      <c r="A1594" s="33"/>
      <c r="B1594" s="15"/>
      <c r="BM1594" s="8"/>
    </row>
    <row r="1595" spans="1:65" ht="15.75">
      <c r="A1595" s="33"/>
      <c r="B1595" s="15"/>
      <c r="BM1595" s="8"/>
    </row>
    <row r="1596" spans="1:65" ht="15.75">
      <c r="A1596" s="33"/>
      <c r="B1596" s="15"/>
      <c r="BM1596" s="8"/>
    </row>
    <row r="1597" spans="1:65" ht="15.75">
      <c r="A1597" s="33"/>
      <c r="B1597" s="15"/>
      <c r="BM1597" s="8"/>
    </row>
    <row r="1598" spans="1:65" ht="15.75">
      <c r="A1598" s="33"/>
      <c r="B1598" s="15"/>
      <c r="BM1598" s="8"/>
    </row>
    <row r="1599" spans="1:65" ht="15.75">
      <c r="A1599" s="33"/>
      <c r="B1599" s="15"/>
      <c r="BM1599" s="8"/>
    </row>
    <row r="1600" spans="1:65" ht="15.75">
      <c r="A1600" s="33"/>
      <c r="B1600" s="15"/>
      <c r="BM1600" s="8"/>
    </row>
    <row r="1601" spans="1:65" ht="15.75">
      <c r="A1601" s="33"/>
      <c r="B1601" s="15"/>
      <c r="BM1601" s="8"/>
    </row>
    <row r="1602" spans="1:65" ht="15.75">
      <c r="A1602" s="33"/>
      <c r="B1602" s="15"/>
      <c r="BM1602" s="8"/>
    </row>
    <row r="1603" spans="1:65" ht="15.75">
      <c r="A1603" s="33"/>
      <c r="B1603" s="15"/>
      <c r="BM1603" s="8"/>
    </row>
    <row r="1604" spans="1:65" ht="15.75">
      <c r="A1604" s="33"/>
      <c r="B1604" s="15"/>
      <c r="BM1604" s="8"/>
    </row>
    <row r="1605" spans="1:65" ht="15.75">
      <c r="A1605" s="33"/>
      <c r="B1605" s="15"/>
      <c r="BM1605" s="8"/>
    </row>
    <row r="1606" spans="1:65" ht="15.75">
      <c r="A1606" s="33"/>
      <c r="B1606" s="15"/>
      <c r="BM1606" s="8"/>
    </row>
    <row r="1607" spans="1:65" ht="15.75">
      <c r="A1607" s="33"/>
      <c r="B1607" s="15"/>
      <c r="BM1607" s="8"/>
    </row>
    <row r="1608" spans="1:65" ht="15.75">
      <c r="A1608" s="33"/>
      <c r="B1608" s="15"/>
      <c r="BM1608" s="8"/>
    </row>
    <row r="1609" spans="1:65" ht="15.75">
      <c r="A1609" s="33"/>
      <c r="B1609" s="15"/>
      <c r="BM1609" s="8"/>
    </row>
    <row r="1610" spans="1:65" ht="15.75">
      <c r="A1610" s="33"/>
      <c r="B1610" s="15"/>
      <c r="BM1610" s="8"/>
    </row>
    <row r="1611" spans="1:65" ht="15.75">
      <c r="A1611" s="33"/>
      <c r="B1611" s="15"/>
      <c r="BM1611" s="8"/>
    </row>
    <row r="1612" spans="1:65" ht="15.75">
      <c r="A1612" s="33"/>
      <c r="B1612" s="15"/>
      <c r="BM1612" s="8"/>
    </row>
    <row r="1613" spans="1:65" ht="15.75">
      <c r="A1613" s="33"/>
      <c r="B1613" s="15"/>
      <c r="BM1613" s="8"/>
    </row>
    <row r="1614" spans="1:65" ht="15.75">
      <c r="A1614" s="33"/>
      <c r="B1614" s="15"/>
      <c r="BM1614" s="8"/>
    </row>
    <row r="1615" spans="1:65" ht="15.75">
      <c r="A1615" s="33"/>
      <c r="B1615" s="15"/>
      <c r="BM1615" s="8"/>
    </row>
    <row r="1616" spans="1:65" ht="15.75">
      <c r="A1616" s="33"/>
      <c r="B1616" s="15"/>
      <c r="BM1616" s="8"/>
    </row>
    <row r="1617" spans="1:65" ht="15.75">
      <c r="A1617" s="33"/>
      <c r="B1617" s="15"/>
      <c r="BM1617" s="8"/>
    </row>
    <row r="1618" spans="1:65" ht="15.75">
      <c r="A1618" s="33"/>
      <c r="B1618" s="15"/>
      <c r="BM1618" s="8"/>
    </row>
    <row r="1619" spans="1:65" ht="15.75">
      <c r="A1619" s="33"/>
      <c r="B1619" s="15"/>
      <c r="BM1619" s="8"/>
    </row>
    <row r="1620" spans="1:65" ht="15.75">
      <c r="A1620" s="33"/>
      <c r="B1620" s="15"/>
      <c r="BM1620" s="8"/>
    </row>
    <row r="1621" spans="1:65" ht="15.75">
      <c r="A1621" s="33"/>
      <c r="B1621" s="15"/>
      <c r="BM1621" s="8"/>
    </row>
    <row r="1622" spans="1:65" ht="15.75">
      <c r="A1622" s="33"/>
      <c r="B1622" s="15"/>
      <c r="BM1622" s="8"/>
    </row>
    <row r="1623" spans="1:65" ht="15.75">
      <c r="A1623" s="33"/>
      <c r="B1623" s="15"/>
      <c r="BM1623" s="8"/>
    </row>
    <row r="1624" spans="1:65" ht="15.75">
      <c r="A1624" s="33"/>
      <c r="B1624" s="15"/>
      <c r="BM1624" s="8"/>
    </row>
    <row r="1625" spans="1:65" ht="15.75">
      <c r="A1625" s="33"/>
      <c r="B1625" s="15"/>
      <c r="BM1625" s="8"/>
    </row>
    <row r="1626" spans="1:65" ht="15.75">
      <c r="A1626" s="33"/>
      <c r="B1626" s="15"/>
      <c r="BM1626" s="8"/>
    </row>
    <row r="1627" spans="1:65" ht="15.75">
      <c r="A1627" s="33"/>
      <c r="B1627" s="15"/>
      <c r="BM1627" s="8"/>
    </row>
    <row r="1628" spans="1:65" ht="15.75">
      <c r="A1628" s="33"/>
      <c r="B1628" s="15"/>
      <c r="BM1628" s="8"/>
    </row>
    <row r="1629" spans="1:65" ht="15.75">
      <c r="A1629" s="33"/>
      <c r="B1629" s="15"/>
      <c r="BM1629" s="8"/>
    </row>
    <row r="1630" spans="1:65" ht="15.75">
      <c r="A1630" s="33"/>
      <c r="B1630" s="15"/>
      <c r="BM1630" s="8"/>
    </row>
    <row r="1631" spans="1:65" ht="15.75">
      <c r="A1631" s="33"/>
      <c r="B1631" s="15"/>
      <c r="BM1631" s="8"/>
    </row>
    <row r="1632" spans="1:65" ht="15.75">
      <c r="A1632" s="33"/>
      <c r="B1632" s="15"/>
      <c r="BM1632" s="8"/>
    </row>
    <row r="1633" spans="1:65" ht="15.75">
      <c r="A1633" s="33"/>
      <c r="B1633" s="15"/>
      <c r="BM1633" s="8"/>
    </row>
    <row r="1634" spans="1:65" ht="15.75">
      <c r="A1634" s="33"/>
      <c r="B1634" s="15"/>
      <c r="BM1634" s="8"/>
    </row>
    <row r="1635" spans="1:65" ht="15.75">
      <c r="A1635" s="33"/>
      <c r="B1635" s="15"/>
      <c r="BM1635" s="8"/>
    </row>
    <row r="1636" spans="1:65" ht="15.75">
      <c r="A1636" s="33"/>
      <c r="B1636" s="15"/>
      <c r="BM1636" s="8"/>
    </row>
    <row r="1637" spans="1:65" ht="15.75">
      <c r="A1637" s="33"/>
      <c r="B1637" s="15"/>
      <c r="BM1637" s="8"/>
    </row>
    <row r="1638" spans="1:65" ht="15.75">
      <c r="A1638" s="33"/>
      <c r="B1638" s="15"/>
      <c r="BM1638" s="8"/>
    </row>
    <row r="1639" spans="1:65" ht="15.75">
      <c r="A1639" s="33"/>
      <c r="B1639" s="15"/>
      <c r="BM1639" s="8"/>
    </row>
    <row r="1640" spans="1:65" ht="15.75">
      <c r="A1640" s="33"/>
      <c r="B1640" s="15"/>
      <c r="BM1640" s="8"/>
    </row>
    <row r="1641" spans="1:65" ht="15.75">
      <c r="A1641" s="33"/>
      <c r="B1641" s="15"/>
      <c r="BM1641" s="8"/>
    </row>
    <row r="1642" spans="1:65" ht="15.75">
      <c r="A1642" s="33"/>
      <c r="B1642" s="15"/>
      <c r="BM1642" s="8"/>
    </row>
    <row r="1643" spans="1:65" ht="15.75">
      <c r="A1643" s="33"/>
      <c r="B1643" s="15"/>
      <c r="BM1643" s="8"/>
    </row>
    <row r="1644" spans="1:65" ht="15.75">
      <c r="A1644" s="33"/>
      <c r="B1644" s="15"/>
      <c r="BM1644" s="8"/>
    </row>
    <row r="1645" spans="1:65" ht="15.75">
      <c r="A1645" s="33"/>
      <c r="B1645" s="15"/>
      <c r="BM1645" s="8"/>
    </row>
    <row r="1646" spans="1:65" ht="15.75">
      <c r="A1646" s="33"/>
      <c r="B1646" s="15"/>
      <c r="BM1646" s="8"/>
    </row>
    <row r="1647" spans="1:65" ht="15.75">
      <c r="A1647" s="33"/>
      <c r="B1647" s="15"/>
      <c r="BM1647" s="8"/>
    </row>
    <row r="1648" spans="1:65" ht="15.75">
      <c r="A1648" s="33"/>
      <c r="B1648" s="15"/>
      <c r="BM1648" s="8"/>
    </row>
    <row r="1649" spans="1:65" ht="15.75">
      <c r="A1649" s="33"/>
      <c r="B1649" s="15"/>
      <c r="BM1649" s="8"/>
    </row>
    <row r="1650" spans="1:65" ht="15.75">
      <c r="A1650" s="33"/>
      <c r="B1650" s="15"/>
      <c r="BM1650" s="8"/>
    </row>
    <row r="1651" spans="1:65" ht="15.75">
      <c r="A1651" s="33"/>
      <c r="B1651" s="15"/>
      <c r="BM1651" s="8"/>
    </row>
    <row r="1652" spans="1:65" ht="15.75">
      <c r="A1652" s="33"/>
      <c r="B1652" s="15"/>
      <c r="BM1652" s="8"/>
    </row>
    <row r="1653" spans="1:65" ht="15.75">
      <c r="A1653" s="33"/>
      <c r="B1653" s="15"/>
      <c r="BM1653" s="8"/>
    </row>
    <row r="1654" spans="1:65" ht="15.75">
      <c r="A1654" s="33"/>
      <c r="B1654" s="15"/>
      <c r="BM1654" s="8"/>
    </row>
    <row r="1655" spans="1:65" ht="15.75">
      <c r="A1655" s="33"/>
      <c r="B1655" s="15"/>
      <c r="BM1655" s="8"/>
    </row>
    <row r="1656" spans="1:65" ht="15.75">
      <c r="A1656" s="33"/>
      <c r="B1656" s="15"/>
      <c r="BM1656" s="8"/>
    </row>
    <row r="1657" spans="1:65" ht="15.75">
      <c r="A1657" s="33"/>
      <c r="B1657" s="15"/>
      <c r="BM1657" s="8"/>
    </row>
    <row r="1658" spans="1:65" ht="15.75">
      <c r="A1658" s="33"/>
      <c r="B1658" s="15"/>
      <c r="BM1658" s="8"/>
    </row>
    <row r="1659" spans="1:65" ht="15.75">
      <c r="A1659" s="33"/>
      <c r="B1659" s="15"/>
      <c r="BM1659" s="8"/>
    </row>
    <row r="1660" spans="1:65" ht="15.75">
      <c r="A1660" s="33"/>
      <c r="B1660" s="15"/>
      <c r="BM1660" s="8"/>
    </row>
    <row r="1661" spans="1:65" ht="15.75">
      <c r="A1661" s="33"/>
      <c r="B1661" s="15"/>
      <c r="BM1661" s="8"/>
    </row>
    <row r="1662" spans="1:65" ht="15.75">
      <c r="A1662" s="33"/>
      <c r="B1662" s="15"/>
      <c r="BM1662" s="8"/>
    </row>
    <row r="1663" spans="1:65" ht="15.75">
      <c r="A1663" s="33"/>
      <c r="B1663" s="15"/>
      <c r="BM1663" s="8"/>
    </row>
    <row r="1664" spans="1:65" ht="15.75">
      <c r="A1664" s="33"/>
      <c r="B1664" s="15"/>
      <c r="BM1664" s="8"/>
    </row>
    <row r="1665" spans="1:65" ht="15.75">
      <c r="A1665" s="33"/>
      <c r="B1665" s="15"/>
      <c r="BM1665" s="8"/>
    </row>
    <row r="1666" spans="1:65" ht="15.75">
      <c r="A1666" s="33"/>
      <c r="B1666" s="15"/>
      <c r="BM1666" s="8"/>
    </row>
    <row r="1667" spans="1:65" ht="15.75">
      <c r="A1667" s="33"/>
      <c r="B1667" s="15"/>
      <c r="BM1667" s="8"/>
    </row>
    <row r="1668" spans="1:65" ht="15.75">
      <c r="A1668" s="33"/>
      <c r="B1668" s="15"/>
      <c r="BM1668" s="8"/>
    </row>
    <row r="1669" spans="1:65" ht="15.75">
      <c r="A1669" s="33"/>
      <c r="B1669" s="15"/>
      <c r="BM1669" s="8"/>
    </row>
    <row r="1670" spans="1:65" ht="15.75">
      <c r="A1670" s="33"/>
      <c r="B1670" s="15"/>
      <c r="BM1670" s="8"/>
    </row>
    <row r="1671" spans="1:65" ht="15.75">
      <c r="A1671" s="33"/>
      <c r="B1671" s="15"/>
      <c r="BM1671" s="8"/>
    </row>
    <row r="1672" spans="1:65" ht="15.75">
      <c r="A1672" s="33"/>
      <c r="B1672" s="15"/>
      <c r="BM1672" s="8"/>
    </row>
    <row r="1673" spans="1:65" ht="15.75">
      <c r="A1673" s="33"/>
      <c r="B1673" s="15"/>
      <c r="BM1673" s="8"/>
    </row>
    <row r="1674" spans="1:65" ht="15.75">
      <c r="A1674" s="33"/>
      <c r="B1674" s="15"/>
      <c r="BM1674" s="8"/>
    </row>
    <row r="1675" spans="1:65" ht="15.75">
      <c r="A1675" s="33"/>
      <c r="B1675" s="15"/>
      <c r="BM1675" s="8"/>
    </row>
    <row r="1676" spans="1:65" ht="15.75">
      <c r="A1676" s="33"/>
      <c r="B1676" s="15"/>
      <c r="BM1676" s="8"/>
    </row>
    <row r="1677" spans="1:65" ht="15.75">
      <c r="A1677" s="33"/>
      <c r="B1677" s="15"/>
      <c r="BM1677" s="8"/>
    </row>
    <row r="1678" spans="1:65" ht="15.75">
      <c r="A1678" s="33"/>
      <c r="B1678" s="15"/>
      <c r="BM1678" s="8"/>
    </row>
    <row r="1679" spans="1:65" ht="15.75">
      <c r="A1679" s="33"/>
      <c r="B1679" s="15"/>
      <c r="BM1679" s="8"/>
    </row>
    <row r="1680" spans="1:65" ht="15.75">
      <c r="A1680" s="33"/>
      <c r="B1680" s="15"/>
      <c r="BM1680" s="8"/>
    </row>
    <row r="1681" spans="1:65" ht="15.75">
      <c r="A1681" s="33"/>
      <c r="B1681" s="15"/>
      <c r="BM1681" s="8"/>
    </row>
    <row r="1682" spans="1:65" ht="15.75">
      <c r="A1682" s="33"/>
      <c r="B1682" s="15"/>
      <c r="BM1682" s="8"/>
    </row>
    <row r="1683" spans="1:65" ht="15.75">
      <c r="A1683" s="33"/>
      <c r="B1683" s="15"/>
      <c r="BM1683" s="8"/>
    </row>
    <row r="1684" spans="1:65" ht="15.75">
      <c r="A1684" s="33"/>
      <c r="B1684" s="15"/>
      <c r="BM1684" s="8"/>
    </row>
    <row r="1685" spans="1:65" ht="15.75">
      <c r="A1685" s="33"/>
      <c r="B1685" s="15"/>
      <c r="BM1685" s="8"/>
    </row>
    <row r="1686" spans="1:65" ht="15.75">
      <c r="A1686" s="33"/>
      <c r="B1686" s="15"/>
      <c r="BM1686" s="8"/>
    </row>
    <row r="1687" spans="1:65" ht="15.75">
      <c r="A1687" s="33"/>
      <c r="B1687" s="15"/>
      <c r="BM1687" s="8"/>
    </row>
    <row r="1688" spans="1:65" ht="15.75">
      <c r="A1688" s="33"/>
      <c r="B1688" s="15"/>
      <c r="BM1688" s="8"/>
    </row>
    <row r="1689" spans="1:65" ht="15.75">
      <c r="A1689" s="33"/>
      <c r="B1689" s="15"/>
      <c r="BM1689" s="8"/>
    </row>
    <row r="1690" spans="1:65" ht="15.75">
      <c r="A1690" s="33"/>
      <c r="B1690" s="15"/>
      <c r="BM1690" s="8"/>
    </row>
    <row r="1691" spans="1:65" ht="15.75">
      <c r="A1691" s="33"/>
      <c r="B1691" s="15"/>
      <c r="BM1691" s="8"/>
    </row>
    <row r="1692" spans="1:65" ht="15.75">
      <c r="A1692" s="33"/>
      <c r="B1692" s="15"/>
      <c r="BM1692" s="8"/>
    </row>
    <row r="1693" spans="1:65" ht="15.75">
      <c r="A1693" s="33"/>
      <c r="B1693" s="15"/>
      <c r="BM1693" s="8"/>
    </row>
    <row r="1694" spans="1:65" ht="15.75">
      <c r="A1694" s="33"/>
      <c r="B1694" s="15"/>
      <c r="BM1694" s="8"/>
    </row>
    <row r="1695" spans="1:65" ht="15.75">
      <c r="A1695" s="33"/>
      <c r="B1695" s="15"/>
      <c r="BM1695" s="8"/>
    </row>
    <row r="1696" spans="1:65" ht="15.75">
      <c r="A1696" s="33"/>
      <c r="B1696" s="15"/>
      <c r="BM1696" s="8"/>
    </row>
    <row r="1697" spans="1:65" ht="15.75">
      <c r="A1697" s="33"/>
      <c r="B1697" s="15"/>
      <c r="BM1697" s="8"/>
    </row>
    <row r="1698" spans="1:65" ht="15.75">
      <c r="A1698" s="33"/>
      <c r="B1698" s="15"/>
      <c r="BM1698" s="8"/>
    </row>
    <row r="1699" spans="1:65" ht="15.75">
      <c r="A1699" s="33"/>
      <c r="B1699" s="15"/>
      <c r="BM1699" s="8"/>
    </row>
    <row r="1700" spans="1:65" ht="15.75">
      <c r="A1700" s="33"/>
      <c r="B1700" s="15"/>
      <c r="BM1700" s="8"/>
    </row>
    <row r="1701" spans="1:65" ht="15.75">
      <c r="A1701" s="33"/>
      <c r="B1701" s="15"/>
      <c r="BM1701" s="8"/>
    </row>
    <row r="1702" spans="1:65" ht="15.75">
      <c r="A1702" s="33"/>
      <c r="B1702" s="15"/>
      <c r="BM1702" s="8"/>
    </row>
    <row r="1703" spans="1:65" ht="15.75">
      <c r="A1703" s="33"/>
      <c r="B1703" s="15"/>
      <c r="BM1703" s="8"/>
    </row>
    <row r="1704" spans="1:65" ht="15.75">
      <c r="A1704" s="33"/>
      <c r="B1704" s="15"/>
      <c r="BM1704" s="8"/>
    </row>
    <row r="1705" spans="1:65" ht="15.75">
      <c r="A1705" s="33"/>
      <c r="B1705" s="15"/>
      <c r="BM1705" s="8"/>
    </row>
    <row r="1706" spans="1:65" ht="15.75">
      <c r="A1706" s="33"/>
      <c r="B1706" s="15"/>
      <c r="BM1706" s="8"/>
    </row>
    <row r="1707" spans="1:65" ht="15.75">
      <c r="A1707" s="33"/>
      <c r="B1707" s="15"/>
      <c r="BM1707" s="8"/>
    </row>
    <row r="1708" spans="1:65" ht="15.75">
      <c r="A1708" s="33"/>
      <c r="B1708" s="15"/>
      <c r="BM1708" s="8"/>
    </row>
    <row r="1709" spans="1:65" ht="15.75">
      <c r="A1709" s="33"/>
      <c r="B1709" s="15"/>
      <c r="BM1709" s="8"/>
    </row>
    <row r="1710" spans="1:65" ht="15.75">
      <c r="A1710" s="33"/>
      <c r="B1710" s="15"/>
      <c r="BM1710" s="8"/>
    </row>
    <row r="1711" spans="1:65" ht="15.75">
      <c r="A1711" s="33"/>
      <c r="B1711" s="15"/>
      <c r="BM1711" s="8"/>
    </row>
    <row r="1712" spans="1:65" ht="15.75">
      <c r="A1712" s="33"/>
      <c r="B1712" s="15"/>
      <c r="BM1712" s="8"/>
    </row>
    <row r="1713" spans="1:65" ht="15.75">
      <c r="A1713" s="33"/>
      <c r="B1713" s="15"/>
      <c r="BM1713" s="8"/>
    </row>
    <row r="1714" spans="1:65" ht="15.75">
      <c r="A1714" s="33"/>
      <c r="B1714" s="15"/>
      <c r="BM1714" s="8"/>
    </row>
    <row r="1715" spans="1:65" ht="15.75">
      <c r="A1715" s="33"/>
      <c r="B1715" s="15"/>
      <c r="BM1715" s="8"/>
    </row>
    <row r="1716" spans="1:65" ht="15.75">
      <c r="A1716" s="33"/>
      <c r="B1716" s="15"/>
      <c r="BM1716" s="8"/>
    </row>
    <row r="1717" spans="1:65" ht="15.75">
      <c r="A1717" s="33"/>
      <c r="B1717" s="15"/>
      <c r="BM1717" s="8"/>
    </row>
    <row r="1718" spans="1:65" ht="15.75">
      <c r="A1718" s="33"/>
      <c r="B1718" s="15"/>
      <c r="BM1718" s="8"/>
    </row>
    <row r="1719" spans="1:65" ht="15.75">
      <c r="A1719" s="33"/>
      <c r="B1719" s="15"/>
      <c r="BM1719" s="8"/>
    </row>
    <row r="1720" spans="1:65" ht="15.75">
      <c r="A1720" s="33"/>
      <c r="B1720" s="15"/>
      <c r="BM1720" s="8"/>
    </row>
    <row r="1721" spans="1:65" ht="15.75">
      <c r="A1721" s="33"/>
      <c r="B1721" s="15"/>
      <c r="BM1721" s="8"/>
    </row>
    <row r="1722" spans="1:65" ht="15.75">
      <c r="A1722" s="33"/>
      <c r="B1722" s="15"/>
      <c r="BM1722" s="8"/>
    </row>
    <row r="1723" spans="1:65" ht="15.75">
      <c r="A1723" s="33"/>
      <c r="B1723" s="15"/>
      <c r="BM1723" s="8"/>
    </row>
    <row r="1724" spans="1:65" ht="15.75">
      <c r="A1724" s="33"/>
      <c r="B1724" s="15"/>
      <c r="BM1724" s="8"/>
    </row>
    <row r="1725" spans="1:65" ht="15.75">
      <c r="A1725" s="33"/>
      <c r="B1725" s="15"/>
      <c r="BM1725" s="8"/>
    </row>
    <row r="1726" spans="1:65" ht="15.75">
      <c r="A1726" s="33"/>
      <c r="B1726" s="15"/>
      <c r="BM1726" s="8"/>
    </row>
    <row r="1727" spans="1:65" ht="15.75">
      <c r="A1727" s="33"/>
      <c r="B1727" s="15"/>
      <c r="BM1727" s="8"/>
    </row>
    <row r="1728" spans="1:65" ht="15.75">
      <c r="A1728" s="33"/>
      <c r="B1728" s="15"/>
      <c r="BM1728" s="8"/>
    </row>
    <row r="1729" spans="1:65" ht="15.75">
      <c r="A1729" s="33"/>
      <c r="B1729" s="15"/>
      <c r="BM1729" s="8"/>
    </row>
    <row r="1730" spans="1:65" ht="15.75">
      <c r="A1730" s="33"/>
      <c r="B1730" s="15"/>
      <c r="BM1730" s="8"/>
    </row>
    <row r="1731" spans="1:65" ht="15.75">
      <c r="A1731" s="33"/>
      <c r="B1731" s="15"/>
      <c r="BM1731" s="8"/>
    </row>
    <row r="1732" spans="1:65" ht="15.75">
      <c r="A1732" s="33"/>
      <c r="B1732" s="15"/>
      <c r="BM1732" s="8"/>
    </row>
    <row r="1733" spans="1:65" ht="15.75">
      <c r="A1733" s="33"/>
      <c r="B1733" s="15"/>
      <c r="BM1733" s="8"/>
    </row>
    <row r="1734" ht="15.75">
      <c r="A1734" s="33"/>
    </row>
  </sheetData>
  <sheetProtection selectLockedCells="1" selectUnlockedCells="1"/>
  <mergeCells count="11">
    <mergeCell ref="A609:A612"/>
    <mergeCell ref="A644:A650"/>
    <mergeCell ref="A651:A654"/>
    <mergeCell ref="A617:A619"/>
    <mergeCell ref="A626:A627"/>
    <mergeCell ref="A628:A637"/>
    <mergeCell ref="A4:BS4"/>
    <mergeCell ref="A588:A591"/>
    <mergeCell ref="A592:A594"/>
    <mergeCell ref="A595:A599"/>
    <mergeCell ref="A605:A60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Дубровина Татьяна Леонидовна</dc:creator>
  <cp:keywords/>
  <dc:description/>
  <cp:lastModifiedBy>Николай Борзенко</cp:lastModifiedBy>
  <cp:lastPrinted>2018-09-26T11:40:37Z</cp:lastPrinted>
  <dcterms:created xsi:type="dcterms:W3CDTF">2016-05-24T06:19:27Z</dcterms:created>
  <dcterms:modified xsi:type="dcterms:W3CDTF">2020-04-30T11:07:07Z</dcterms:modified>
  <cp:category/>
  <cp:version/>
  <cp:contentType/>
  <cp:contentStatus/>
</cp:coreProperties>
</file>